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1\"/>
    </mc:Choice>
  </mc:AlternateContent>
  <xr:revisionPtr revIDLastSave="0" documentId="13_ncr:1_{4DDFD493-6A19-4A45-83D9-C1FEB4F9C6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2" hidden="1">Men!$A$1:$P$73</definedName>
    <definedName name="_xlnm._FilterDatabase" localSheetId="0" hidden="1">Team!$I$26:$N$33</definedName>
    <definedName name="_xlnm._FilterDatabase" localSheetId="1" hidden="1">Women!$J$3:$J$52</definedName>
    <definedName name="_xlnm.Print_Area" localSheetId="2">Men!$A$1:$J$74</definedName>
    <definedName name="_xlnm.Print_Area" localSheetId="1">Women!$A$1:$K$49</definedName>
    <definedName name="_xlnm.Print_Titles" localSheetId="2">Men!$1:$3</definedName>
    <definedName name="_xlnm.Print_Titles" localSheetId="1">Women!$1:$3</definedName>
  </definedNames>
  <calcPr calcId="181029"/>
</workbook>
</file>

<file path=xl/calcChain.xml><?xml version="1.0" encoding="utf-8"?>
<calcChain xmlns="http://schemas.openxmlformats.org/spreadsheetml/2006/main">
  <c r="V20" i="1" l="1"/>
  <c r="M20" i="1"/>
  <c r="O13" i="1"/>
  <c r="K47" i="3"/>
  <c r="K44" i="3"/>
  <c r="K46" i="3"/>
  <c r="K45" i="3"/>
  <c r="K43" i="3"/>
  <c r="K41" i="3"/>
  <c r="K42" i="3"/>
  <c r="K40" i="3"/>
  <c r="AB44" i="1"/>
  <c r="AA46" i="1"/>
  <c r="AA45" i="1"/>
  <c r="AA44" i="1"/>
  <c r="W46" i="1"/>
  <c r="W45" i="1"/>
  <c r="W44" i="1"/>
  <c r="AB16" i="1"/>
  <c r="AB15" i="1"/>
  <c r="Z43" i="1"/>
  <c r="Z42" i="1"/>
  <c r="Z30" i="1"/>
  <c r="Z12" i="1"/>
  <c r="Y36" i="1"/>
  <c r="Y34" i="1"/>
  <c r="Y18" i="1"/>
  <c r="Y17" i="1"/>
  <c r="Y14" i="1"/>
  <c r="Y7" i="1"/>
  <c r="Y4" i="1"/>
  <c r="X32" i="1"/>
  <c r="X26" i="1"/>
  <c r="X25" i="1"/>
  <c r="X24" i="1"/>
  <c r="X22" i="1"/>
  <c r="X21" i="1"/>
  <c r="X19" i="1"/>
  <c r="X11" i="1"/>
  <c r="X9" i="1"/>
  <c r="X6" i="1"/>
  <c r="V37" i="1"/>
  <c r="V33" i="1"/>
  <c r="V31" i="1"/>
  <c r="V51" i="1" s="1"/>
  <c r="M35" i="3" s="1"/>
  <c r="V28" i="1"/>
  <c r="V8" i="1"/>
  <c r="U40" i="1"/>
  <c r="U39" i="1"/>
  <c r="U35" i="1"/>
  <c r="U29" i="1"/>
  <c r="U23" i="1"/>
  <c r="S46" i="1"/>
  <c r="S45" i="1"/>
  <c r="S44" i="1"/>
  <c r="R48" i="1"/>
  <c r="R47" i="1"/>
  <c r="R46" i="1"/>
  <c r="R45" i="1"/>
  <c r="R44" i="1"/>
  <c r="Q45" i="1"/>
  <c r="Q44" i="1"/>
  <c r="N49" i="1"/>
  <c r="N48" i="1"/>
  <c r="N47" i="1"/>
  <c r="N46" i="1"/>
  <c r="N45" i="1"/>
  <c r="N44" i="1"/>
  <c r="S16" i="1"/>
  <c r="S15" i="1"/>
  <c r="S10" i="1"/>
  <c r="R27" i="1"/>
  <c r="Q43" i="1"/>
  <c r="Q42" i="1"/>
  <c r="Q30" i="1"/>
  <c r="Q12" i="1"/>
  <c r="P36" i="1"/>
  <c r="P34" i="1"/>
  <c r="P18" i="1"/>
  <c r="P17" i="1"/>
  <c r="P14" i="1"/>
  <c r="P7" i="1"/>
  <c r="P4" i="1"/>
  <c r="O32" i="1"/>
  <c r="O26" i="1"/>
  <c r="O25" i="1"/>
  <c r="O24" i="1"/>
  <c r="O22" i="1"/>
  <c r="O21" i="1"/>
  <c r="O19" i="1"/>
  <c r="O11" i="1"/>
  <c r="O9" i="1"/>
  <c r="O6" i="1"/>
  <c r="O5" i="1"/>
  <c r="M38" i="1"/>
  <c r="M37" i="1"/>
  <c r="M33" i="1"/>
  <c r="M31" i="1"/>
  <c r="M28" i="1"/>
  <c r="M8" i="1"/>
  <c r="L41" i="1"/>
  <c r="L40" i="1"/>
  <c r="L39" i="1"/>
  <c r="L35" i="1"/>
  <c r="L29" i="1"/>
  <c r="L23" i="1"/>
  <c r="K21" i="3"/>
  <c r="K22" i="3"/>
  <c r="AA64" i="2"/>
  <c r="AA63" i="2"/>
  <c r="AA62" i="2"/>
  <c r="AA60" i="2"/>
  <c r="W66" i="2"/>
  <c r="W65" i="2"/>
  <c r="W64" i="2"/>
  <c r="W63" i="2"/>
  <c r="W62" i="2"/>
  <c r="W60" i="2"/>
  <c r="V63" i="2"/>
  <c r="V62" i="2"/>
  <c r="V60" i="2"/>
  <c r="U65" i="2"/>
  <c r="U64" i="2"/>
  <c r="U63" i="2"/>
  <c r="U62" i="2"/>
  <c r="U60" i="2"/>
  <c r="AB60" i="2"/>
  <c r="AB57" i="2"/>
  <c r="AB54" i="2"/>
  <c r="AB48" i="2"/>
  <c r="AB29" i="2"/>
  <c r="AB24" i="2"/>
  <c r="AB7" i="2"/>
  <c r="AA40" i="2"/>
  <c r="AA37" i="2"/>
  <c r="Z59" i="2"/>
  <c r="Z58" i="2"/>
  <c r="Z53" i="2"/>
  <c r="Z52" i="2"/>
  <c r="Z44" i="2"/>
  <c r="Z39" i="2"/>
  <c r="Z22" i="2"/>
  <c r="Z19" i="2"/>
  <c r="Z18" i="2"/>
  <c r="Z12" i="2"/>
  <c r="Z11" i="2"/>
  <c r="Y50" i="2"/>
  <c r="Y49" i="2"/>
  <c r="Y47" i="2"/>
  <c r="Y46" i="2"/>
  <c r="Y45" i="2"/>
  <c r="Y43" i="2"/>
  <c r="Y42" i="2"/>
  <c r="Y33" i="2"/>
  <c r="Y32" i="2"/>
  <c r="Y30" i="2"/>
  <c r="Y25" i="2"/>
  <c r="Y3" i="2" s="1"/>
  <c r="X61" i="2"/>
  <c r="X38" i="2"/>
  <c r="X36" i="2"/>
  <c r="X31" i="2"/>
  <c r="X26" i="2"/>
  <c r="X21" i="2"/>
  <c r="X17" i="2"/>
  <c r="X14" i="2"/>
  <c r="X6" i="2"/>
  <c r="V56" i="2"/>
  <c r="V55" i="2"/>
  <c r="V41" i="2"/>
  <c r="V3" i="2" s="1"/>
  <c r="U27" i="2"/>
  <c r="AA2" i="2"/>
  <c r="F30" i="3" s="1"/>
  <c r="S63" i="2"/>
  <c r="S62" i="2"/>
  <c r="R70" i="2"/>
  <c r="R69" i="2"/>
  <c r="R68" i="2"/>
  <c r="R67" i="2"/>
  <c r="R66" i="2"/>
  <c r="R65" i="2"/>
  <c r="R64" i="2"/>
  <c r="R63" i="2"/>
  <c r="R62" i="2"/>
  <c r="N73" i="2"/>
  <c r="N72" i="2"/>
  <c r="N71" i="2"/>
  <c r="N70" i="2"/>
  <c r="N69" i="2"/>
  <c r="N68" i="2"/>
  <c r="N67" i="2"/>
  <c r="N66" i="2"/>
  <c r="N65" i="2"/>
  <c r="N64" i="2"/>
  <c r="N63" i="2"/>
  <c r="N62" i="2"/>
  <c r="N3" i="2" s="1"/>
  <c r="M70" i="2"/>
  <c r="M69" i="2"/>
  <c r="M68" i="2"/>
  <c r="M67" i="2"/>
  <c r="M66" i="2"/>
  <c r="M65" i="2"/>
  <c r="M64" i="2"/>
  <c r="M63" i="2"/>
  <c r="M62" i="2"/>
  <c r="L71" i="2"/>
  <c r="L70" i="2"/>
  <c r="L69" i="2"/>
  <c r="L68" i="2"/>
  <c r="L67" i="2"/>
  <c r="L66" i="2"/>
  <c r="L65" i="2"/>
  <c r="L64" i="2"/>
  <c r="L63" i="2"/>
  <c r="L62" i="2"/>
  <c r="S60" i="2"/>
  <c r="S57" i="2"/>
  <c r="S54" i="2"/>
  <c r="S48" i="2"/>
  <c r="S34" i="2"/>
  <c r="S29" i="2"/>
  <c r="S28" i="2"/>
  <c r="S24" i="2"/>
  <c r="S23" i="2"/>
  <c r="S7" i="2"/>
  <c r="R40" i="2"/>
  <c r="R37" i="2"/>
  <c r="R16" i="2"/>
  <c r="Q59" i="2"/>
  <c r="Q58" i="2"/>
  <c r="Q53" i="2"/>
  <c r="Q52" i="2"/>
  <c r="Q44" i="2"/>
  <c r="Q39" i="2"/>
  <c r="Q22" i="2"/>
  <c r="Q19" i="2"/>
  <c r="Q18" i="2"/>
  <c r="Q12" i="2"/>
  <c r="Q11" i="2"/>
  <c r="Q9" i="2"/>
  <c r="P51" i="2"/>
  <c r="P50" i="2"/>
  <c r="P49" i="2"/>
  <c r="P47" i="2"/>
  <c r="P46" i="2"/>
  <c r="P45" i="2"/>
  <c r="P43" i="2"/>
  <c r="P42" i="2"/>
  <c r="P35" i="2"/>
  <c r="P33" i="2"/>
  <c r="P32" i="2"/>
  <c r="P30" i="2"/>
  <c r="P25" i="2"/>
  <c r="P15" i="2"/>
  <c r="P2" i="2" s="1"/>
  <c r="P10" i="2"/>
  <c r="O61" i="2"/>
  <c r="O38" i="2"/>
  <c r="O36" i="2"/>
  <c r="O31" i="2"/>
  <c r="O26" i="2"/>
  <c r="O21" i="2"/>
  <c r="O20" i="2"/>
  <c r="O17" i="2"/>
  <c r="O14" i="2"/>
  <c r="O13" i="2"/>
  <c r="O8" i="2"/>
  <c r="O6" i="2"/>
  <c r="O5" i="2"/>
  <c r="M56" i="2"/>
  <c r="M55" i="2"/>
  <c r="M41" i="2"/>
  <c r="L27" i="2"/>
  <c r="L4" i="2"/>
  <c r="N2" i="2"/>
  <c r="AB2" i="2"/>
  <c r="F29" i="3" s="1"/>
  <c r="O84" i="2"/>
  <c r="Q2" i="2"/>
  <c r="F6" i="3" s="1"/>
  <c r="L2" i="1" l="1"/>
  <c r="M2" i="1"/>
  <c r="O2" i="1"/>
  <c r="Q2" i="1"/>
  <c r="M11" i="3" s="1"/>
  <c r="R63" i="1"/>
  <c r="S2" i="1"/>
  <c r="N2" i="1"/>
  <c r="O51" i="1"/>
  <c r="M7" i="3" s="1"/>
  <c r="O52" i="1"/>
  <c r="V52" i="1"/>
  <c r="U3" i="1"/>
  <c r="V2" i="1"/>
  <c r="X54" i="1"/>
  <c r="M32" i="3" s="1"/>
  <c r="Y52" i="1"/>
  <c r="Z2" i="1"/>
  <c r="AB2" i="1"/>
  <c r="W3" i="1"/>
  <c r="AA2" i="1"/>
  <c r="M37" i="3" s="1"/>
  <c r="J46" i="3" s="1"/>
  <c r="P2" i="1"/>
  <c r="W2" i="1"/>
  <c r="AA3" i="1"/>
  <c r="X2" i="1"/>
  <c r="Y84" i="2"/>
  <c r="L84" i="2"/>
  <c r="O2" i="2"/>
  <c r="Q84" i="2"/>
  <c r="R84" i="2"/>
  <c r="S2" i="2"/>
  <c r="F8" i="3" s="1"/>
  <c r="U2" i="2"/>
  <c r="F32" i="3" s="1"/>
  <c r="X3" i="2"/>
  <c r="Y2" i="2"/>
  <c r="F28" i="3" s="1"/>
  <c r="Z3" i="2"/>
  <c r="W2" i="2"/>
  <c r="F33" i="3" s="1"/>
  <c r="Q63" i="1"/>
  <c r="V3" i="1"/>
  <c r="X55" i="1"/>
  <c r="Y51" i="1"/>
  <c r="M30" i="3" s="1"/>
  <c r="Z63" i="1"/>
  <c r="AB3" i="1"/>
  <c r="R2" i="1"/>
  <c r="M12" i="3" s="1"/>
  <c r="U2" i="1"/>
  <c r="Y2" i="1"/>
  <c r="X3" i="1"/>
  <c r="Z3" i="1"/>
  <c r="X51" i="1"/>
  <c r="M29" i="3" s="1"/>
  <c r="Q3" i="1"/>
  <c r="Y3" i="1"/>
  <c r="X52" i="1"/>
  <c r="AA63" i="1"/>
  <c r="M33" i="3"/>
  <c r="R3" i="1"/>
  <c r="L2" i="2"/>
  <c r="R2" i="2"/>
  <c r="F10" i="3" s="1"/>
  <c r="V2" i="2"/>
  <c r="F31" i="3" s="1"/>
  <c r="U84" i="2"/>
  <c r="O3" i="2"/>
  <c r="X2" i="2"/>
  <c r="F26" i="3" s="1"/>
  <c r="M2" i="2"/>
  <c r="P3" i="2"/>
  <c r="Q3" i="2"/>
  <c r="M3" i="2"/>
  <c r="AB3" i="2"/>
  <c r="U3" i="2"/>
  <c r="AA3" i="2"/>
  <c r="W84" i="2"/>
  <c r="W3" i="2"/>
  <c r="AA84" i="2"/>
  <c r="Z2" i="2"/>
  <c r="F27" i="3" s="1"/>
  <c r="J42" i="3" s="1"/>
  <c r="AB84" i="2"/>
  <c r="Z84" i="2"/>
  <c r="X84" i="2"/>
  <c r="V84" i="2"/>
  <c r="R3" i="2"/>
  <c r="N84" i="2"/>
  <c r="L3" i="2"/>
  <c r="S84" i="2"/>
  <c r="S3" i="2"/>
  <c r="P84" i="2"/>
  <c r="M84" i="2"/>
  <c r="J22" i="3" l="1"/>
  <c r="O63" i="1"/>
  <c r="S63" i="1"/>
  <c r="N3" i="1"/>
  <c r="M63" i="1"/>
  <c r="K17" i="3"/>
  <c r="K23" i="3"/>
  <c r="K18" i="3"/>
  <c r="K19" i="3"/>
  <c r="K16" i="3"/>
  <c r="K20" i="3"/>
  <c r="F11" i="3"/>
  <c r="F7" i="3"/>
  <c r="M36" i="3"/>
  <c r="J47" i="3" s="1"/>
  <c r="M9" i="3"/>
  <c r="Y63" i="1"/>
  <c r="M31" i="3"/>
  <c r="J43" i="3" s="1"/>
  <c r="V63" i="1"/>
  <c r="W63" i="1"/>
  <c r="M10" i="3"/>
  <c r="M34" i="3" l="1"/>
  <c r="J45" i="3" s="1"/>
  <c r="U63" i="1"/>
  <c r="M3" i="1"/>
  <c r="N63" i="1"/>
  <c r="S3" i="1"/>
  <c r="M5" i="3"/>
  <c r="F5" i="3"/>
  <c r="F9" i="3"/>
  <c r="F12" i="3"/>
  <c r="L3" i="1"/>
  <c r="M13" i="3"/>
  <c r="O3" i="1"/>
  <c r="AB63" i="1"/>
  <c r="M26" i="3"/>
  <c r="J41" i="3" s="1"/>
  <c r="X63" i="1"/>
  <c r="M27" i="3"/>
  <c r="J40" i="3" s="1"/>
  <c r="M28" i="3"/>
  <c r="J44" i="3" s="1"/>
  <c r="L63" i="1"/>
  <c r="P63" i="1"/>
  <c r="P3" i="1"/>
  <c r="M6" i="3" l="1"/>
  <c r="J17" i="3" s="1"/>
  <c r="J16" i="3"/>
  <c r="M8" i="3"/>
  <c r="J21" i="3" s="1"/>
  <c r="J23" i="3"/>
  <c r="J19" i="3"/>
  <c r="J18" i="3"/>
  <c r="J20" i="3" l="1"/>
</calcChain>
</file>

<file path=xl/sharedStrings.xml><?xml version="1.0" encoding="utf-8"?>
<sst xmlns="http://schemas.openxmlformats.org/spreadsheetml/2006/main" count="638" uniqueCount="225">
  <si>
    <t>M</t>
  </si>
  <si>
    <t>F</t>
  </si>
  <si>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</si>
  <si>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</si>
  <si>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</si>
  <si>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</si>
  <si>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</si>
  <si>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</si>
  <si>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</si>
  <si>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</si>
  <si>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</si>
  <si>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</si>
  <si>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</si>
  <si>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</si>
  <si>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</si>
  <si>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</si>
  <si>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</si>
  <si>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</si>
  <si>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Cat</t>
  </si>
  <si>
    <t>Race</t>
  </si>
  <si>
    <t>B-TEAM</t>
  </si>
  <si>
    <t>C-TEAM</t>
  </si>
  <si>
    <t>D-TEAM</t>
  </si>
  <si>
    <t>E-TEAM</t>
  </si>
  <si>
    <t>SCOTT's TRAVEL MIDWEEK ROAD RACE LEAGUE - DIVISION 1</t>
  </si>
  <si>
    <t>OVERALL VETS</t>
  </si>
  <si>
    <t>S</t>
  </si>
  <si>
    <t>Clarke</t>
  </si>
  <si>
    <t>Hannah</t>
  </si>
  <si>
    <t>Nicola</t>
  </si>
  <si>
    <t>Jennifer</t>
  </si>
  <si>
    <t>Emma</t>
  </si>
  <si>
    <t>V 45</t>
  </si>
  <si>
    <t>V 35</t>
  </si>
  <si>
    <t>Caroline</t>
  </si>
  <si>
    <t>V 55</t>
  </si>
  <si>
    <t>Helen</t>
  </si>
  <si>
    <t>Ellen</t>
  </si>
  <si>
    <t>Christine</t>
  </si>
  <si>
    <t>Thomas</t>
  </si>
  <si>
    <t>Carol</t>
  </si>
  <si>
    <t>Linda</t>
  </si>
  <si>
    <t>Diane</t>
  </si>
  <si>
    <t>Jones</t>
  </si>
  <si>
    <t>Harrison</t>
  </si>
  <si>
    <t>Jack</t>
  </si>
  <si>
    <t>Anna</t>
  </si>
  <si>
    <t>Smith</t>
  </si>
  <si>
    <t>Angela</t>
  </si>
  <si>
    <t>Adam</t>
  </si>
  <si>
    <t>James</t>
  </si>
  <si>
    <t>Fox</t>
  </si>
  <si>
    <t>Chris</t>
  </si>
  <si>
    <t>John</t>
  </si>
  <si>
    <t>Richard</t>
  </si>
  <si>
    <t>Tom</t>
  </si>
  <si>
    <t>Butler</t>
  </si>
  <si>
    <t>Simon</t>
  </si>
  <si>
    <t>Evans</t>
  </si>
  <si>
    <t>David</t>
  </si>
  <si>
    <t>Rob</t>
  </si>
  <si>
    <t>Andy</t>
  </si>
  <si>
    <t>Michael</t>
  </si>
  <si>
    <t>Roberts</t>
  </si>
  <si>
    <t>Ryan</t>
  </si>
  <si>
    <t>Martin</t>
  </si>
  <si>
    <t>Ian</t>
  </si>
  <si>
    <t>Matt</t>
  </si>
  <si>
    <t>Jason</t>
  </si>
  <si>
    <t>Jon</t>
  </si>
  <si>
    <t>Luke</t>
  </si>
  <si>
    <t>Mike</t>
  </si>
  <si>
    <t>Paul</t>
  </si>
  <si>
    <t>White</t>
  </si>
  <si>
    <t>Christopher</t>
  </si>
  <si>
    <t>Mark</t>
  </si>
  <si>
    <t>Phil</t>
  </si>
  <si>
    <t>Andrew</t>
  </si>
  <si>
    <t>V 50</t>
  </si>
  <si>
    <t>V 40</t>
  </si>
  <si>
    <t>Jim</t>
  </si>
  <si>
    <t>Bob</t>
  </si>
  <si>
    <t>Ricky</t>
  </si>
  <si>
    <t>Graham</t>
  </si>
  <si>
    <t>Allen</t>
  </si>
  <si>
    <t>Gareth</t>
  </si>
  <si>
    <t>Searle</t>
  </si>
  <si>
    <t>Trevor</t>
  </si>
  <si>
    <t>Peter</t>
  </si>
  <si>
    <t>V 60</t>
  </si>
  <si>
    <t>Robson</t>
  </si>
  <si>
    <t>V 70</t>
  </si>
  <si>
    <t>Stephens</t>
  </si>
  <si>
    <t>Byrne</t>
  </si>
  <si>
    <t>RACE 1 - Virtual 10k - 26th May - 6th June 2021</t>
  </si>
  <si>
    <t>U 20</t>
  </si>
  <si>
    <t>Tracy</t>
  </si>
  <si>
    <t>Laura</t>
  </si>
  <si>
    <t>Pickard</t>
  </si>
  <si>
    <t>Chloe</t>
  </si>
  <si>
    <t>Jan</t>
  </si>
  <si>
    <t>Monica</t>
  </si>
  <si>
    <t>Phillips</t>
  </si>
  <si>
    <t>Steph</t>
  </si>
  <si>
    <t>Gill</t>
  </si>
  <si>
    <t>Castle</t>
  </si>
  <si>
    <t>Charles</t>
  </si>
  <si>
    <t>Dilley</t>
  </si>
  <si>
    <t>RACE 1 - Virtual 10k - 24th May - 6th June 2021</t>
  </si>
  <si>
    <t>Amanda</t>
  </si>
  <si>
    <t>Watts</t>
  </si>
  <si>
    <t>Kevin</t>
  </si>
  <si>
    <t>Cole</t>
  </si>
  <si>
    <t>Clive</t>
  </si>
  <si>
    <t>SCOTT's TRAVEL MIDWEEK ROAD RACE LEAGUE - DIVISION 3</t>
  </si>
  <si>
    <t>B&amp;D</t>
  </si>
  <si>
    <t>BRX</t>
  </si>
  <si>
    <t>D&amp;T</t>
  </si>
  <si>
    <t>EDM</t>
  </si>
  <si>
    <t>FRE</t>
  </si>
  <si>
    <t>HPX</t>
  </si>
  <si>
    <t>HAR</t>
  </si>
  <si>
    <t>SNH</t>
  </si>
  <si>
    <t>Rita</t>
  </si>
  <si>
    <t>Moran</t>
  </si>
  <si>
    <t>Kinsey</t>
  </si>
  <si>
    <t>Siobhan</t>
  </si>
  <si>
    <t>Flynn</t>
  </si>
  <si>
    <t>Hazirci</t>
  </si>
  <si>
    <t xml:space="preserve">Alex </t>
  </si>
  <si>
    <t>Gates</t>
  </si>
  <si>
    <t>Tonya</t>
  </si>
  <si>
    <t>Babb</t>
  </si>
  <si>
    <t>Helm-Manley</t>
  </si>
  <si>
    <t>Corcoran</t>
  </si>
  <si>
    <t xml:space="preserve">Jenny </t>
  </si>
  <si>
    <t>Cotter</t>
  </si>
  <si>
    <t>Feely</t>
  </si>
  <si>
    <t>Caine</t>
  </si>
  <si>
    <t>Weller</t>
  </si>
  <si>
    <t>Ai-Seng</t>
  </si>
  <si>
    <t>Wick</t>
  </si>
  <si>
    <t>Marlow</t>
  </si>
  <si>
    <t>Danielle</t>
  </si>
  <si>
    <t>Savvas</t>
  </si>
  <si>
    <t>Xenia</t>
  </si>
  <si>
    <t>Dines</t>
  </si>
  <si>
    <t>Nice</t>
  </si>
  <si>
    <t>Sharma-Smith</t>
  </si>
  <si>
    <t>Marilyn</t>
  </si>
  <si>
    <t>Godin</t>
  </si>
  <si>
    <t>Janice</t>
  </si>
  <si>
    <t>Page</t>
  </si>
  <si>
    <t>Lorraine</t>
  </si>
  <si>
    <t>Pichelski</t>
  </si>
  <si>
    <t>Carla</t>
  </si>
  <si>
    <t>Hoppe</t>
  </si>
  <si>
    <t>Roz</t>
  </si>
  <si>
    <t>McManus</t>
  </si>
  <si>
    <t>Vivien</t>
  </si>
  <si>
    <t>Nimmo</t>
  </si>
  <si>
    <t>Ilott</t>
  </si>
  <si>
    <t>Nottage</t>
  </si>
  <si>
    <t>Ann</t>
  </si>
  <si>
    <t>Stephenson</t>
  </si>
  <si>
    <t>Gould</t>
  </si>
  <si>
    <t>Wix</t>
  </si>
  <si>
    <t>Jonney</t>
  </si>
  <si>
    <t>Yeates</t>
  </si>
  <si>
    <t>Ilia</t>
  </si>
  <si>
    <t>Loubenski</t>
  </si>
  <si>
    <t>Westcott</t>
  </si>
  <si>
    <t>Dominic</t>
  </si>
  <si>
    <t>Wilde</t>
  </si>
  <si>
    <t>Shury</t>
  </si>
  <si>
    <t>Nicholl</t>
  </si>
  <si>
    <t>Kirk</t>
  </si>
  <si>
    <t>Crudgington</t>
  </si>
  <si>
    <t>Encho</t>
  </si>
  <si>
    <t>Pramatarov</t>
  </si>
  <si>
    <t>Waight</t>
  </si>
  <si>
    <t>Malleson</t>
  </si>
  <si>
    <t>Orr</t>
  </si>
  <si>
    <t>Emery</t>
  </si>
  <si>
    <t>Flemming</t>
  </si>
  <si>
    <t>Isaac</t>
  </si>
  <si>
    <t>Whitten</t>
  </si>
  <si>
    <t>Mason</t>
  </si>
  <si>
    <t>Bullen</t>
  </si>
  <si>
    <t>Eddie</t>
  </si>
  <si>
    <t>Sycamore</t>
  </si>
  <si>
    <t>Belcher</t>
  </si>
  <si>
    <t>Spicer</t>
  </si>
  <si>
    <t>Rix</t>
  </si>
  <si>
    <t>Bloom</t>
  </si>
  <si>
    <t>Quiza</t>
  </si>
  <si>
    <t>Terrell</t>
  </si>
  <si>
    <t>Fitzpatrick</t>
  </si>
  <si>
    <t>Dyke</t>
  </si>
  <si>
    <t>McCarthy</t>
  </si>
  <si>
    <t>Boar</t>
  </si>
  <si>
    <t>Towersey</t>
  </si>
  <si>
    <t>Bates</t>
  </si>
  <si>
    <t>Singleton</t>
  </si>
  <si>
    <t>Caffall</t>
  </si>
  <si>
    <t>Pinney</t>
  </si>
  <si>
    <t>Goosetree</t>
  </si>
  <si>
    <t>Roderick</t>
  </si>
  <si>
    <t>Thorne</t>
  </si>
  <si>
    <t>Barnet &amp; District AC</t>
  </si>
  <si>
    <t>Broxbourne Runners</t>
  </si>
  <si>
    <t>Dacorum &amp; Tring AC</t>
  </si>
  <si>
    <t>Edmonton RC</t>
  </si>
  <si>
    <t>Freedom Tri</t>
  </si>
  <si>
    <t>Harlow RC</t>
  </si>
  <si>
    <t>Herts Phoenix AC</t>
  </si>
  <si>
    <t>Stevenage &amp; North Herts AC</t>
  </si>
  <si>
    <t>EDM 'B'</t>
  </si>
  <si>
    <t>EDM 'C'</t>
  </si>
  <si>
    <t>FRE 'B'</t>
  </si>
  <si>
    <t>Dora</t>
  </si>
  <si>
    <t>Scavello</t>
  </si>
  <si>
    <t>Olu</t>
  </si>
  <si>
    <t>Gooden</t>
  </si>
  <si>
    <t>BRX 'B'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</si>
</sst>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:ss"/>
    <numFmt numFmtId="165" formatCode="h:mm:ss"/>
    <numFmt numFmtId="166" formatCode="d/mm/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7" xfId="0" applyBorder="1"/>
    <xf numFmtId="0" fontId="2" fillId="0" borderId="0" xfId="0" applyFont="1" applyAlignment="1"/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/>
    <xf numFmtId="3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4" borderId="0" xfId="0" applyFont="1" applyFill="1" applyAlignment="1"/>
    <xf numFmtId="0" fontId="1" fillId="4" borderId="0" xfId="0" applyFont="1" applyFill="1" applyAlignment="1"/>
    <xf numFmtId="3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3" borderId="0" xfId="0" applyFont="1" applyFill="1"/>
    <xf numFmtId="0" fontId="4" fillId="7" borderId="0" xfId="0" applyFont="1" applyFill="1" applyAlignment="1"/>
    <xf numFmtId="164" fontId="0" fillId="0" borderId="0" xfId="0" applyNumberFormat="1"/>
    <xf numFmtId="0" fontId="4" fillId="0" borderId="0" xfId="0" quotePrefix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0" fillId="0" borderId="0" xfId="0" applyNumberFormat="1"/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8"/>
  <sheetViews>
    <sheetView tabSelected="1" zoomScale="85" workbookViewId="0">
      <selection activeCell="A11" sqref="A11"/>
    </sheetView>
  </sheetViews>
  <sheetFormatPr defaultRowHeight="13.2" x14ac:dyDescent="0.25"/>
  <cols>
    <col min="1" max="1" width="5.6640625" bestFit="1" customWidth="1"/>
    <col min="4" max="4" width="2.6640625" customWidth="1"/>
    <col min="5" max="5" width="5.6640625" bestFit="1" customWidth="1"/>
    <col min="8" max="8" width="2.6640625" customWidth="1"/>
    <col min="9" max="9" width="5.6640625" bestFit="1" customWidth="1"/>
    <col min="12" max="12" width="8.6640625" customWidth="1"/>
    <col min="15" max="26" width="9.6640625" customWidth="1"/>
  </cols>
  <sheetData>
    <row r="1" spans="1:15" x14ac:dyDescent="0.25">
      <c r="A1" s="7" t="s">
        <v>114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x14ac:dyDescent="0.25">
      <c r="A2" s="7" t="s">
        <v>108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5" s="4" customFormat="1" x14ac:dyDescent="0.25">
      <c r="A4" s="5" t="s">
        <v>2</v>
      </c>
      <c r="B4" s="6" t="s">
        <v>11</v>
      </c>
      <c r="C4" s="6"/>
      <c r="D4" s="6"/>
      <c r="E4" s="6"/>
      <c r="F4" s="5" t="s">
        <v>12</v>
      </c>
      <c r="G4" s="5" t="s">
        <v>13</v>
      </c>
      <c r="I4" s="5" t="s">
        <v>2</v>
      </c>
      <c r="J4" s="6" t="s">
        <v>14</v>
      </c>
      <c r="K4" s="6"/>
      <c r="L4" s="6"/>
      <c r="M4" s="5" t="s">
        <v>12</v>
      </c>
      <c r="N4" s="5" t="s">
        <v>13</v>
      </c>
    </row>
    <row r="5" spans="1:15" s="4" customFormat="1" x14ac:dyDescent="0.25">
      <c r="A5" s="5">
        <v>1</v>
      </c>
      <c r="B5" s="41" t="s">
        <v>212</v>
      </c>
      <c r="C5" s="41"/>
      <c r="D5" s="41"/>
      <c r="E5" s="41"/>
      <c r="F5" s="42">
        <f>Men!$O$2</f>
        <v>199</v>
      </c>
      <c r="G5" s="43">
        <v>8</v>
      </c>
      <c r="H5" s="31"/>
      <c r="I5" s="9">
        <v>1</v>
      </c>
      <c r="J5" s="41" t="s">
        <v>212</v>
      </c>
      <c r="K5" s="41"/>
      <c r="L5" s="41"/>
      <c r="M5" s="42">
        <f>Women!$O$2</f>
        <v>45</v>
      </c>
      <c r="N5" s="43">
        <v>8</v>
      </c>
    </row>
    <row r="6" spans="1:15" x14ac:dyDescent="0.25">
      <c r="A6" s="2">
        <v>2</v>
      </c>
      <c r="B6" s="40" t="s">
        <v>214</v>
      </c>
      <c r="C6" s="40"/>
      <c r="D6" s="40"/>
      <c r="E6" s="40"/>
      <c r="F6" s="44">
        <f>Men!$Q$2</f>
        <v>359</v>
      </c>
      <c r="G6" s="45">
        <v>7</v>
      </c>
      <c r="H6" s="1"/>
      <c r="I6" s="34">
        <v>2</v>
      </c>
      <c r="J6" s="40" t="s">
        <v>213</v>
      </c>
      <c r="K6" s="40"/>
      <c r="L6" s="40"/>
      <c r="M6" s="44">
        <f>Women!$P$2</f>
        <v>76</v>
      </c>
      <c r="N6" s="45">
        <v>7</v>
      </c>
    </row>
    <row r="7" spans="1:15" x14ac:dyDescent="0.25">
      <c r="A7" s="2">
        <v>3</v>
      </c>
      <c r="B7" s="40" t="s">
        <v>213</v>
      </c>
      <c r="C7" s="40"/>
      <c r="D7" s="40"/>
      <c r="E7" s="40"/>
      <c r="F7" s="44">
        <f>Men!$P$2</f>
        <v>367</v>
      </c>
      <c r="G7" s="45">
        <v>6</v>
      </c>
      <c r="H7" s="1"/>
      <c r="I7" s="34">
        <v>3</v>
      </c>
      <c r="J7" s="30" t="s">
        <v>217</v>
      </c>
      <c r="L7" s="3"/>
      <c r="M7" s="10">
        <f>Women!$O$51</f>
        <v>132</v>
      </c>
      <c r="N7" s="2"/>
    </row>
    <row r="8" spans="1:15" x14ac:dyDescent="0.25">
      <c r="A8" s="2">
        <v>4</v>
      </c>
      <c r="B8" s="40" t="s">
        <v>216</v>
      </c>
      <c r="C8" s="40"/>
      <c r="D8" s="40"/>
      <c r="E8" s="40"/>
      <c r="F8" s="44">
        <f>Men!$S$2</f>
        <v>452</v>
      </c>
      <c r="G8" s="45">
        <v>5</v>
      </c>
      <c r="H8" s="1"/>
      <c r="I8" s="34">
        <v>3</v>
      </c>
      <c r="J8" s="40" t="s">
        <v>210</v>
      </c>
      <c r="K8" s="40"/>
      <c r="L8" s="40"/>
      <c r="M8" s="44">
        <f>Women!$M$2</f>
        <v>139</v>
      </c>
      <c r="N8" s="45">
        <v>6</v>
      </c>
    </row>
    <row r="9" spans="1:15" x14ac:dyDescent="0.25">
      <c r="A9" s="2">
        <v>5</v>
      </c>
      <c r="B9" s="40" t="s">
        <v>209</v>
      </c>
      <c r="C9" s="40"/>
      <c r="D9" s="40"/>
      <c r="E9" s="40"/>
      <c r="F9" s="44">
        <f>Men!$L$2</f>
        <v>615</v>
      </c>
      <c r="G9" s="45">
        <v>3.5</v>
      </c>
      <c r="H9" s="1"/>
      <c r="I9" s="34">
        <v>5</v>
      </c>
      <c r="J9" s="40" t="s">
        <v>216</v>
      </c>
      <c r="K9" s="40"/>
      <c r="L9" s="40"/>
      <c r="M9" s="44">
        <f>Women!$S$2</f>
        <v>154</v>
      </c>
      <c r="N9" s="45">
        <v>5</v>
      </c>
    </row>
    <row r="10" spans="1:15" x14ac:dyDescent="0.25">
      <c r="A10" s="2">
        <v>5</v>
      </c>
      <c r="B10" s="40" t="s">
        <v>215</v>
      </c>
      <c r="C10" s="40"/>
      <c r="D10" s="40"/>
      <c r="E10" s="40"/>
      <c r="F10" s="44">
        <f>Men!$R$2</f>
        <v>615</v>
      </c>
      <c r="G10" s="45">
        <v>3.5</v>
      </c>
      <c r="H10" s="1"/>
      <c r="I10" s="34">
        <v>6</v>
      </c>
      <c r="J10" s="40" t="s">
        <v>209</v>
      </c>
      <c r="K10" s="40"/>
      <c r="L10" s="40"/>
      <c r="M10" s="44">
        <f>Women!$L$2</f>
        <v>189</v>
      </c>
      <c r="N10" s="45">
        <v>4</v>
      </c>
    </row>
    <row r="11" spans="1:15" x14ac:dyDescent="0.25">
      <c r="A11" s="2">
        <v>7</v>
      </c>
      <c r="B11" s="40" t="s">
        <v>210</v>
      </c>
      <c r="C11" s="40"/>
      <c r="D11" s="40"/>
      <c r="E11" s="40"/>
      <c r="F11" s="44">
        <f>Men!$M$2</f>
        <v>674</v>
      </c>
      <c r="G11" s="45">
        <v>2</v>
      </c>
      <c r="H11" s="1"/>
      <c r="I11" s="34">
        <v>6</v>
      </c>
      <c r="J11" s="40" t="s">
        <v>214</v>
      </c>
      <c r="K11" s="40"/>
      <c r="L11" s="40"/>
      <c r="M11" s="44">
        <f>Women!$Q$2</f>
        <v>197</v>
      </c>
      <c r="N11" s="45">
        <v>3</v>
      </c>
    </row>
    <row r="12" spans="1:15" x14ac:dyDescent="0.25">
      <c r="A12" s="2">
        <v>8</v>
      </c>
      <c r="B12" s="40" t="s">
        <v>211</v>
      </c>
      <c r="C12" s="40"/>
      <c r="D12" s="40"/>
      <c r="E12" s="40"/>
      <c r="F12" s="44">
        <f>Men!$N$2</f>
        <v>708</v>
      </c>
      <c r="G12" s="45">
        <v>0</v>
      </c>
      <c r="H12" s="1"/>
      <c r="I12" s="34">
        <v>8</v>
      </c>
      <c r="J12" s="40" t="s">
        <v>215</v>
      </c>
      <c r="K12" s="40"/>
      <c r="L12" s="40"/>
      <c r="M12" s="44">
        <f>Women!$R$2</f>
        <v>229</v>
      </c>
      <c r="N12" s="45">
        <v>2</v>
      </c>
    </row>
    <row r="13" spans="1:15" x14ac:dyDescent="0.25">
      <c r="C13" s="3"/>
      <c r="D13" s="3"/>
      <c r="E13" s="3"/>
      <c r="F13" s="2"/>
      <c r="G13" s="2"/>
      <c r="I13" s="2">
        <v>9</v>
      </c>
      <c r="J13" s="40" t="s">
        <v>211</v>
      </c>
      <c r="K13" s="40"/>
      <c r="L13" s="40"/>
      <c r="M13" s="44">
        <f>Women!$N$2</f>
        <v>246</v>
      </c>
      <c r="N13" s="45">
        <v>0</v>
      </c>
    </row>
    <row r="14" spans="1:15" x14ac:dyDescent="0.25">
      <c r="C14" s="3"/>
      <c r="D14" s="3"/>
      <c r="E14" s="3"/>
      <c r="F14" s="2"/>
      <c r="G14" s="2"/>
      <c r="J14" s="27"/>
      <c r="L14" s="3"/>
      <c r="M14" s="10"/>
      <c r="N14" s="2"/>
    </row>
    <row r="15" spans="1:15" x14ac:dyDescent="0.25">
      <c r="B15" s="3"/>
      <c r="C15" s="3"/>
      <c r="D15" s="3"/>
      <c r="E15" s="11" t="s">
        <v>2</v>
      </c>
      <c r="F15" s="12" t="s">
        <v>15</v>
      </c>
      <c r="G15" s="12"/>
      <c r="H15" s="12"/>
      <c r="I15" s="13"/>
      <c r="J15" s="14" t="s">
        <v>12</v>
      </c>
      <c r="K15" s="15" t="s">
        <v>13</v>
      </c>
      <c r="L15" s="3"/>
      <c r="M15" s="2"/>
      <c r="N15" s="2"/>
    </row>
    <row r="16" spans="1:15" x14ac:dyDescent="0.25">
      <c r="A16" s="4"/>
      <c r="B16" s="4"/>
      <c r="C16" s="4"/>
      <c r="D16" s="4"/>
      <c r="E16" s="16">
        <v>1</v>
      </c>
      <c r="F16" s="17" t="s">
        <v>212</v>
      </c>
      <c r="G16" s="17"/>
      <c r="H16" s="17"/>
      <c r="I16" s="18"/>
      <c r="J16" s="28">
        <f t="shared" ref="J16:J23" si="0">VLOOKUP($F16,$B$5:$G$13,5,0)+VLOOKUP($F16,$J$5:$N$13,4,0)</f>
        <v>244</v>
      </c>
      <c r="K16" s="19">
        <f t="shared" ref="K16:K23" si="1">VLOOKUP($F16,$B$5:$G$13,6,0)+VLOOKUP($F16,$J$5:$N$13,5,0)</f>
        <v>16</v>
      </c>
      <c r="L16" s="6"/>
      <c r="M16" s="5"/>
      <c r="N16" s="5"/>
      <c r="O16" s="4"/>
    </row>
    <row r="17" spans="1:27" x14ac:dyDescent="0.25">
      <c r="E17" s="20">
        <v>2</v>
      </c>
      <c r="F17" s="30" t="s">
        <v>213</v>
      </c>
      <c r="G17" s="21"/>
      <c r="H17" s="21"/>
      <c r="I17" s="22"/>
      <c r="J17" s="25">
        <f t="shared" si="0"/>
        <v>443</v>
      </c>
      <c r="K17" s="23">
        <f t="shared" si="1"/>
        <v>13</v>
      </c>
      <c r="L17" s="3"/>
      <c r="M17" s="2"/>
      <c r="N17" s="2"/>
    </row>
    <row r="18" spans="1:27" x14ac:dyDescent="0.25">
      <c r="E18" s="20">
        <v>3</v>
      </c>
      <c r="F18" s="30" t="s">
        <v>214</v>
      </c>
      <c r="G18" s="29"/>
      <c r="H18" s="29"/>
      <c r="I18" s="35"/>
      <c r="J18" s="32">
        <f t="shared" si="0"/>
        <v>556</v>
      </c>
      <c r="K18" s="33">
        <f t="shared" si="1"/>
        <v>10</v>
      </c>
      <c r="L18" s="3"/>
      <c r="M18" s="2"/>
      <c r="N18" s="2"/>
      <c r="AA18" s="4"/>
    </row>
    <row r="19" spans="1:27" x14ac:dyDescent="0.25">
      <c r="E19" s="20">
        <v>4</v>
      </c>
      <c r="F19" s="29" t="s">
        <v>216</v>
      </c>
      <c r="G19" s="21"/>
      <c r="H19" s="21"/>
      <c r="I19" s="22"/>
      <c r="J19" s="25">
        <f t="shared" si="0"/>
        <v>606</v>
      </c>
      <c r="K19" s="23">
        <f t="shared" si="1"/>
        <v>10</v>
      </c>
      <c r="L19" s="3"/>
      <c r="M19" s="2"/>
      <c r="N19" s="2"/>
    </row>
    <row r="20" spans="1:27" x14ac:dyDescent="0.25">
      <c r="E20" s="46">
        <v>5</v>
      </c>
      <c r="F20" s="29" t="s">
        <v>210</v>
      </c>
      <c r="G20" s="29"/>
      <c r="H20" s="29"/>
      <c r="I20" s="35"/>
      <c r="J20" s="32">
        <f t="shared" si="0"/>
        <v>813</v>
      </c>
      <c r="K20" s="33">
        <f t="shared" si="1"/>
        <v>8</v>
      </c>
      <c r="L20" s="3"/>
      <c r="M20" s="2"/>
      <c r="N20" s="2"/>
    </row>
    <row r="21" spans="1:27" x14ac:dyDescent="0.25">
      <c r="E21" s="46">
        <v>6</v>
      </c>
      <c r="F21" s="29" t="s">
        <v>209</v>
      </c>
      <c r="G21" s="29"/>
      <c r="H21" s="29"/>
      <c r="I21" s="35"/>
      <c r="J21" s="32">
        <f t="shared" si="0"/>
        <v>804</v>
      </c>
      <c r="K21" s="33">
        <f t="shared" si="1"/>
        <v>7.5</v>
      </c>
      <c r="L21" s="3"/>
      <c r="M21" s="2"/>
      <c r="N21" s="2"/>
    </row>
    <row r="22" spans="1:27" x14ac:dyDescent="0.25">
      <c r="E22" s="46">
        <v>7</v>
      </c>
      <c r="F22" s="29" t="s">
        <v>215</v>
      </c>
      <c r="G22" s="29"/>
      <c r="H22" s="29"/>
      <c r="I22" s="35"/>
      <c r="J22" s="32">
        <f t="shared" si="0"/>
        <v>844</v>
      </c>
      <c r="K22" s="33">
        <f t="shared" si="1"/>
        <v>5.5</v>
      </c>
      <c r="L22" s="3"/>
      <c r="M22" s="2"/>
      <c r="N22" s="2"/>
    </row>
    <row r="23" spans="1:27" x14ac:dyDescent="0.25">
      <c r="E23" s="24">
        <v>8</v>
      </c>
      <c r="F23" s="36" t="s">
        <v>211</v>
      </c>
      <c r="G23" s="36"/>
      <c r="H23" s="36"/>
      <c r="I23" s="37"/>
      <c r="J23" s="38">
        <f t="shared" si="0"/>
        <v>954</v>
      </c>
      <c r="K23" s="39">
        <f t="shared" si="1"/>
        <v>0</v>
      </c>
      <c r="L23" s="3"/>
      <c r="M23" s="2"/>
      <c r="N23" s="2"/>
    </row>
    <row r="24" spans="1:27" x14ac:dyDescent="0.25">
      <c r="B24" s="3"/>
      <c r="C24" s="3"/>
      <c r="D24" s="3"/>
      <c r="E24" s="3"/>
      <c r="F24" s="2"/>
      <c r="G24" s="2"/>
      <c r="J24" s="3"/>
      <c r="K24" s="3"/>
      <c r="L24" s="3"/>
      <c r="M24" s="2"/>
      <c r="N24" s="2"/>
    </row>
    <row r="25" spans="1:27" x14ac:dyDescent="0.25">
      <c r="A25" s="5" t="s">
        <v>2</v>
      </c>
      <c r="B25" s="6" t="s">
        <v>16</v>
      </c>
      <c r="C25" s="6"/>
      <c r="D25" s="6"/>
      <c r="E25" s="6"/>
      <c r="F25" s="5" t="s">
        <v>12</v>
      </c>
      <c r="G25" s="5" t="s">
        <v>13</v>
      </c>
      <c r="H25" s="4"/>
      <c r="I25" s="5" t="s">
        <v>2</v>
      </c>
      <c r="J25" s="6" t="s">
        <v>17</v>
      </c>
      <c r="K25" s="6"/>
      <c r="L25" s="6"/>
      <c r="M25" s="5" t="s">
        <v>12</v>
      </c>
      <c r="N25" s="5" t="s">
        <v>13</v>
      </c>
      <c r="O25" s="4"/>
    </row>
    <row r="26" spans="1:27" x14ac:dyDescent="0.25">
      <c r="A26" s="5">
        <v>1</v>
      </c>
      <c r="B26" s="41" t="s">
        <v>212</v>
      </c>
      <c r="C26" s="41"/>
      <c r="D26" s="41"/>
      <c r="E26" s="41"/>
      <c r="F26" s="42">
        <f>Men!$X$2</f>
        <v>51</v>
      </c>
      <c r="G26" s="43">
        <v>8</v>
      </c>
      <c r="H26" s="1"/>
      <c r="I26" s="9">
        <v>1</v>
      </c>
      <c r="J26" s="41" t="s">
        <v>213</v>
      </c>
      <c r="K26" s="41"/>
      <c r="L26" s="41"/>
      <c r="M26" s="42">
        <f>Women!$Y$2</f>
        <v>12</v>
      </c>
      <c r="N26" s="43">
        <v>8</v>
      </c>
      <c r="O26" s="4"/>
    </row>
    <row r="27" spans="1:27" x14ac:dyDescent="0.25">
      <c r="A27" s="2">
        <v>2</v>
      </c>
      <c r="B27" s="40" t="s">
        <v>214</v>
      </c>
      <c r="C27" s="40"/>
      <c r="D27" s="40"/>
      <c r="E27" s="40"/>
      <c r="F27" s="44">
        <f>Men!$Z$2</f>
        <v>55</v>
      </c>
      <c r="G27" s="45">
        <v>7</v>
      </c>
      <c r="H27" s="1"/>
      <c r="I27" s="34">
        <v>2</v>
      </c>
      <c r="J27" s="40" t="s">
        <v>212</v>
      </c>
      <c r="K27" s="40"/>
      <c r="L27" s="40"/>
      <c r="M27" s="44">
        <f>Women!$X$2</f>
        <v>13</v>
      </c>
      <c r="N27" s="45">
        <v>7</v>
      </c>
      <c r="AA27" s="4"/>
    </row>
    <row r="28" spans="1:27" s="4" customFormat="1" x14ac:dyDescent="0.25">
      <c r="A28" s="2">
        <v>3</v>
      </c>
      <c r="B28" s="40" t="s">
        <v>213</v>
      </c>
      <c r="C28" s="40"/>
      <c r="D28" s="40"/>
      <c r="E28" s="40"/>
      <c r="F28" s="44">
        <f>Men!$Y$2</f>
        <v>118</v>
      </c>
      <c r="G28" s="45">
        <v>6</v>
      </c>
      <c r="H28" s="1"/>
      <c r="I28" s="34">
        <v>3</v>
      </c>
      <c r="J28" s="40" t="s">
        <v>210</v>
      </c>
      <c r="K28" s="40"/>
      <c r="L28" s="40"/>
      <c r="M28" s="44">
        <f>Women!$V$2</f>
        <v>39</v>
      </c>
      <c r="N28" s="45">
        <v>6</v>
      </c>
      <c r="O28"/>
    </row>
    <row r="29" spans="1:27" x14ac:dyDescent="0.25">
      <c r="A29" s="2">
        <v>4</v>
      </c>
      <c r="B29" s="40" t="s">
        <v>216</v>
      </c>
      <c r="C29" s="40"/>
      <c r="D29" s="40"/>
      <c r="E29" s="40"/>
      <c r="F29" s="44">
        <f>Men!$AB$2</f>
        <v>137</v>
      </c>
      <c r="G29" s="45">
        <v>5</v>
      </c>
      <c r="H29" s="31"/>
      <c r="I29" s="34">
        <v>4</v>
      </c>
      <c r="J29" s="30" t="s">
        <v>217</v>
      </c>
      <c r="L29" s="3"/>
      <c r="M29" s="10">
        <f>Women!$X$51</f>
        <v>44</v>
      </c>
      <c r="N29" s="2"/>
    </row>
    <row r="30" spans="1:27" x14ac:dyDescent="0.25">
      <c r="A30" s="2">
        <v>5</v>
      </c>
      <c r="B30" s="40" t="s">
        <v>215</v>
      </c>
      <c r="C30" s="40"/>
      <c r="D30" s="40"/>
      <c r="E30" s="40"/>
      <c r="F30" s="44">
        <f>Men!$AA$2</f>
        <v>223</v>
      </c>
      <c r="G30" s="45">
        <v>4</v>
      </c>
      <c r="H30" s="1"/>
      <c r="I30" s="34">
        <v>5</v>
      </c>
      <c r="J30" s="30" t="s">
        <v>219</v>
      </c>
      <c r="L30" s="3"/>
      <c r="M30" s="10">
        <f>Women!$Y$51</f>
        <v>50</v>
      </c>
      <c r="N30" s="2"/>
    </row>
    <row r="31" spans="1:27" x14ac:dyDescent="0.25">
      <c r="A31" s="8">
        <v>6</v>
      </c>
      <c r="B31" s="40" t="s">
        <v>210</v>
      </c>
      <c r="C31" s="40"/>
      <c r="D31" s="40"/>
      <c r="E31" s="40"/>
      <c r="F31" s="44">
        <f>Men!$V$2</f>
        <v>235</v>
      </c>
      <c r="G31" s="45">
        <v>3</v>
      </c>
      <c r="H31" s="1"/>
      <c r="I31" s="34">
        <v>6</v>
      </c>
      <c r="J31" s="40" t="s">
        <v>216</v>
      </c>
      <c r="K31" s="40"/>
      <c r="L31" s="40"/>
      <c r="M31" s="44">
        <f>Women!$AB$2</f>
        <v>53</v>
      </c>
      <c r="N31" s="45">
        <v>5</v>
      </c>
    </row>
    <row r="32" spans="1:27" x14ac:dyDescent="0.25">
      <c r="A32" s="8">
        <v>7</v>
      </c>
      <c r="B32" s="40" t="s">
        <v>209</v>
      </c>
      <c r="C32" s="40"/>
      <c r="D32" s="40"/>
      <c r="E32" s="40"/>
      <c r="F32" s="44">
        <f>Men!$U$2</f>
        <v>237</v>
      </c>
      <c r="G32" s="45">
        <v>2</v>
      </c>
      <c r="H32" s="1"/>
      <c r="I32" s="34">
        <v>7</v>
      </c>
      <c r="J32" s="30" t="s">
        <v>218</v>
      </c>
      <c r="L32" s="3"/>
      <c r="M32" s="10">
        <f>Women!$X$54</f>
        <v>57</v>
      </c>
      <c r="N32" s="2"/>
    </row>
    <row r="33" spans="1:27" x14ac:dyDescent="0.25">
      <c r="A33" s="8">
        <v>8</v>
      </c>
      <c r="B33" s="40" t="s">
        <v>211</v>
      </c>
      <c r="C33" s="40"/>
      <c r="D33" s="40"/>
      <c r="E33" s="40"/>
      <c r="F33" s="44">
        <f>Men!$W$2</f>
        <v>268</v>
      </c>
      <c r="G33" s="45">
        <v>0</v>
      </c>
      <c r="H33" s="1"/>
      <c r="I33" s="34">
        <v>8</v>
      </c>
      <c r="J33" s="40" t="s">
        <v>214</v>
      </c>
      <c r="K33" s="40"/>
      <c r="L33" s="40"/>
      <c r="M33" s="44">
        <f>Women!$Z$2</f>
        <v>63</v>
      </c>
      <c r="N33" s="45">
        <v>4</v>
      </c>
    </row>
    <row r="34" spans="1:27" x14ac:dyDescent="0.25">
      <c r="C34" s="3"/>
      <c r="D34" s="3"/>
      <c r="E34" s="3"/>
      <c r="F34" s="2"/>
      <c r="G34" s="2"/>
      <c r="I34" s="34">
        <v>9</v>
      </c>
      <c r="J34" s="40" t="s">
        <v>209</v>
      </c>
      <c r="K34" s="40"/>
      <c r="L34" s="40"/>
      <c r="M34" s="44">
        <f>Women!$U$2</f>
        <v>67</v>
      </c>
      <c r="N34" s="45">
        <v>3</v>
      </c>
    </row>
    <row r="35" spans="1:27" x14ac:dyDescent="0.25">
      <c r="C35" s="3"/>
      <c r="D35" s="3"/>
      <c r="E35" s="3"/>
      <c r="F35" s="2"/>
      <c r="G35" s="2"/>
      <c r="I35" s="34">
        <v>10</v>
      </c>
      <c r="J35" s="30" t="s">
        <v>224</v>
      </c>
      <c r="L35" s="3"/>
      <c r="M35" s="10">
        <f>Women!$V$51</f>
        <v>80</v>
      </c>
      <c r="N35" s="2"/>
    </row>
    <row r="36" spans="1:27" x14ac:dyDescent="0.25">
      <c r="C36" s="3"/>
      <c r="D36" s="3"/>
      <c r="E36" s="3"/>
      <c r="F36" s="2"/>
      <c r="G36" s="2"/>
      <c r="I36" s="34">
        <v>11</v>
      </c>
      <c r="J36" s="40" t="s">
        <v>211</v>
      </c>
      <c r="K36" s="40"/>
      <c r="L36" s="40"/>
      <c r="M36" s="44">
        <f>Women!$W$2</f>
        <v>105</v>
      </c>
      <c r="N36" s="45">
        <v>0</v>
      </c>
    </row>
    <row r="37" spans="1:27" x14ac:dyDescent="0.25">
      <c r="C37" s="3"/>
      <c r="D37" s="3"/>
      <c r="E37" s="3"/>
      <c r="F37" s="2"/>
      <c r="G37" s="2"/>
      <c r="I37" s="2">
        <v>12</v>
      </c>
      <c r="J37" s="40" t="s">
        <v>215</v>
      </c>
      <c r="K37" s="40"/>
      <c r="L37" s="40"/>
      <c r="M37" s="44">
        <f>Women!$AA$2</f>
        <v>105</v>
      </c>
      <c r="N37" s="45">
        <v>0</v>
      </c>
    </row>
    <row r="38" spans="1:27" x14ac:dyDescent="0.25">
      <c r="C38" s="3"/>
      <c r="D38" s="3"/>
      <c r="E38" s="3"/>
      <c r="F38" s="2"/>
      <c r="G38" s="2"/>
      <c r="J38" s="27"/>
      <c r="L38" s="3"/>
      <c r="M38" s="10"/>
      <c r="N38" s="2"/>
    </row>
    <row r="39" spans="1:27" x14ac:dyDescent="0.25">
      <c r="B39" s="3"/>
      <c r="C39" s="3"/>
      <c r="D39" s="3"/>
      <c r="E39" s="11" t="s">
        <v>2</v>
      </c>
      <c r="F39" s="12" t="s">
        <v>25</v>
      </c>
      <c r="G39" s="12"/>
      <c r="H39" s="12"/>
      <c r="I39" s="13"/>
      <c r="J39" s="14" t="s">
        <v>12</v>
      </c>
      <c r="K39" s="15" t="s">
        <v>13</v>
      </c>
      <c r="L39" s="3"/>
      <c r="M39" s="2"/>
      <c r="N39" s="2"/>
    </row>
    <row r="40" spans="1:27" x14ac:dyDescent="0.25">
      <c r="A40" s="4"/>
      <c r="B40" s="4"/>
      <c r="C40" s="4"/>
      <c r="D40" s="4"/>
      <c r="E40" s="16">
        <v>1</v>
      </c>
      <c r="F40" s="17" t="s">
        <v>212</v>
      </c>
      <c r="G40" s="17"/>
      <c r="H40" s="17"/>
      <c r="I40" s="18"/>
      <c r="J40" s="28">
        <f t="shared" ref="J40:J47" si="2">VLOOKUP($F40,$B$26:$G$36,5,0)+VLOOKUP($F40,$J$26:$N$37,4,0)</f>
        <v>64</v>
      </c>
      <c r="K40" s="19">
        <f t="shared" ref="K40:K47" si="3">VLOOKUP($F40,$B$26:$G$36,6,0)+VLOOKUP($F40,$J$26:$N$37,5,0)</f>
        <v>15</v>
      </c>
      <c r="L40" s="6"/>
      <c r="M40" s="5"/>
      <c r="N40" s="5"/>
      <c r="O40" s="4"/>
    </row>
    <row r="41" spans="1:27" x14ac:dyDescent="0.25">
      <c r="E41" s="20">
        <v>2</v>
      </c>
      <c r="F41" s="30" t="s">
        <v>213</v>
      </c>
      <c r="G41" s="29"/>
      <c r="H41" s="29"/>
      <c r="I41" s="35"/>
      <c r="J41" s="32">
        <f t="shared" si="2"/>
        <v>130</v>
      </c>
      <c r="K41" s="33">
        <f t="shared" si="3"/>
        <v>14</v>
      </c>
      <c r="L41" s="3"/>
      <c r="M41" s="2"/>
      <c r="N41" s="2"/>
    </row>
    <row r="42" spans="1:27" x14ac:dyDescent="0.25">
      <c r="E42" s="20">
        <v>3</v>
      </c>
      <c r="F42" s="30" t="s">
        <v>214</v>
      </c>
      <c r="G42" s="21"/>
      <c r="H42" s="21"/>
      <c r="I42" s="22"/>
      <c r="J42" s="32">
        <f t="shared" si="2"/>
        <v>118</v>
      </c>
      <c r="K42" s="33">
        <f t="shared" si="3"/>
        <v>11</v>
      </c>
      <c r="L42" s="3"/>
      <c r="M42" s="2"/>
      <c r="N42" s="2"/>
    </row>
    <row r="43" spans="1:27" x14ac:dyDescent="0.25">
      <c r="E43" s="20">
        <v>4</v>
      </c>
      <c r="F43" s="29" t="s">
        <v>216</v>
      </c>
      <c r="G43" s="29"/>
      <c r="H43" s="29"/>
      <c r="I43" s="35"/>
      <c r="J43" s="32">
        <f t="shared" si="2"/>
        <v>190</v>
      </c>
      <c r="K43" s="33">
        <f t="shared" si="3"/>
        <v>10</v>
      </c>
      <c r="L43" s="3"/>
      <c r="M43" s="2"/>
      <c r="N43" s="2"/>
    </row>
    <row r="44" spans="1:27" x14ac:dyDescent="0.25">
      <c r="E44" s="46">
        <v>5</v>
      </c>
      <c r="F44" s="29" t="s">
        <v>210</v>
      </c>
      <c r="G44" s="29"/>
      <c r="H44" s="29"/>
      <c r="I44" s="35"/>
      <c r="J44" s="32">
        <f t="shared" si="2"/>
        <v>274</v>
      </c>
      <c r="K44" s="33">
        <f t="shared" si="3"/>
        <v>9</v>
      </c>
      <c r="L44" s="3"/>
      <c r="M44" s="2"/>
      <c r="N44" s="2"/>
    </row>
    <row r="45" spans="1:27" x14ac:dyDescent="0.25">
      <c r="E45" s="46">
        <v>6</v>
      </c>
      <c r="F45" s="29" t="s">
        <v>209</v>
      </c>
      <c r="G45" s="29"/>
      <c r="H45" s="29"/>
      <c r="I45" s="35"/>
      <c r="J45" s="32">
        <f t="shared" si="2"/>
        <v>304</v>
      </c>
      <c r="K45" s="33">
        <f t="shared" si="3"/>
        <v>5</v>
      </c>
      <c r="L45" s="3"/>
      <c r="M45" s="2"/>
      <c r="N45" s="2"/>
    </row>
    <row r="46" spans="1:27" x14ac:dyDescent="0.25">
      <c r="E46" s="46">
        <v>7</v>
      </c>
      <c r="F46" s="29" t="s">
        <v>215</v>
      </c>
      <c r="G46" s="29"/>
      <c r="H46" s="29"/>
      <c r="I46" s="35"/>
      <c r="J46" s="32">
        <f t="shared" si="2"/>
        <v>328</v>
      </c>
      <c r="K46" s="33">
        <f t="shared" si="3"/>
        <v>4</v>
      </c>
      <c r="L46" s="3"/>
      <c r="M46" s="2"/>
      <c r="N46" s="2"/>
    </row>
    <row r="47" spans="1:27" x14ac:dyDescent="0.25">
      <c r="E47" s="24">
        <v>8</v>
      </c>
      <c r="F47" s="36" t="s">
        <v>211</v>
      </c>
      <c r="G47" s="36"/>
      <c r="H47" s="36"/>
      <c r="I47" s="37"/>
      <c r="J47" s="38">
        <f t="shared" si="2"/>
        <v>373</v>
      </c>
      <c r="K47" s="39">
        <f t="shared" si="3"/>
        <v>0</v>
      </c>
      <c r="L47" s="3"/>
      <c r="M47" s="2"/>
      <c r="N47" s="2"/>
      <c r="AA47" s="4"/>
    </row>
    <row r="48" spans="1:27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</sheetData>
  <sortState xmlns:xlrd2="http://schemas.microsoft.com/office/spreadsheetml/2017/richdata2" ref="J28:N29">
    <sortCondition ref="J28:J29"/>
  </sortState>
  <phoneticPr fontId="0" type="noConversion"/>
  <pageMargins left="0.46" right="0.75" top="1.4" bottom="1.64" header="0.5" footer="0.5"/>
  <pageSetup paperSize="9" scale="20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3"/>
  <sheetViews>
    <sheetView zoomScale="75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L4" sqref="L4"/>
    </sheetView>
  </sheetViews>
  <sheetFormatPr defaultColWidth="9.109375" defaultRowHeight="14.4" x14ac:dyDescent="0.3"/>
  <cols>
    <col min="1" max="1" width="7.109375" style="50" hidden="1" customWidth="1"/>
    <col min="2" max="2" width="6.6640625" style="50" customWidth="1"/>
    <col min="3" max="4" width="5.33203125" style="50" bestFit="1" customWidth="1"/>
    <col min="5" max="5" width="5.88671875" style="50" hidden="1" customWidth="1"/>
    <col min="6" max="6" width="8.109375" style="50" bestFit="1" customWidth="1"/>
    <col min="7" max="7" width="11.44140625" style="50" bestFit="1" customWidth="1"/>
    <col min="8" max="8" width="26.5546875" style="50" bestFit="1" customWidth="1"/>
    <col min="9" max="9" width="6" style="51" customWidth="1"/>
    <col min="10" max="10" width="6.5546875" style="51" customWidth="1"/>
    <col min="11" max="11" width="5.44140625" style="51" bestFit="1" customWidth="1"/>
    <col min="12" max="13" width="8.5546875" style="51" bestFit="1" customWidth="1"/>
    <col min="14" max="14" width="8.33203125" style="51" bestFit="1" customWidth="1"/>
    <col min="15" max="16" width="8.5546875" style="51" bestFit="1" customWidth="1"/>
    <col min="17" max="19" width="8.5546875" style="51" customWidth="1"/>
    <col min="20" max="20" width="1.6640625" style="47" customWidth="1"/>
    <col min="21" max="25" width="8.5546875" style="51" bestFit="1" customWidth="1"/>
    <col min="26" max="28" width="8.5546875" style="51" customWidth="1"/>
    <col min="29" max="16384" width="9.109375" style="50"/>
  </cols>
  <sheetData>
    <row r="1" spans="1:28" s="58" customFormat="1" x14ac:dyDescent="0.3">
      <c r="A1" s="55" t="s">
        <v>24</v>
      </c>
      <c r="B1" s="55" t="s">
        <v>114</v>
      </c>
      <c r="C1" s="55"/>
      <c r="D1" s="55"/>
      <c r="E1" s="55"/>
      <c r="F1" s="55"/>
      <c r="G1" s="55"/>
      <c r="H1" s="55"/>
      <c r="I1" s="55"/>
      <c r="J1" s="55"/>
      <c r="K1" s="55"/>
      <c r="L1" s="56" t="s">
        <v>115</v>
      </c>
      <c r="M1" s="56" t="s">
        <v>116</v>
      </c>
      <c r="N1" s="56" t="s">
        <v>117</v>
      </c>
      <c r="O1" s="56" t="s">
        <v>118</v>
      </c>
      <c r="P1" s="56" t="s">
        <v>119</v>
      </c>
      <c r="Q1" s="56" t="s">
        <v>121</v>
      </c>
      <c r="R1" s="56" t="s">
        <v>120</v>
      </c>
      <c r="S1" s="56" t="s">
        <v>122</v>
      </c>
      <c r="T1" s="57"/>
      <c r="U1" s="56" t="s">
        <v>115</v>
      </c>
      <c r="V1" s="56" t="s">
        <v>116</v>
      </c>
      <c r="W1" s="56" t="s">
        <v>117</v>
      </c>
      <c r="X1" s="56" t="s">
        <v>118</v>
      </c>
      <c r="Y1" s="56" t="s">
        <v>119</v>
      </c>
      <c r="Z1" s="56" t="s">
        <v>121</v>
      </c>
      <c r="AA1" s="56" t="s">
        <v>120</v>
      </c>
      <c r="AB1" s="56" t="s">
        <v>122</v>
      </c>
    </row>
    <row r="2" spans="1:28" x14ac:dyDescent="0.3">
      <c r="A2" s="55" t="s">
        <v>94</v>
      </c>
      <c r="B2" s="55" t="s">
        <v>108</v>
      </c>
      <c r="C2" s="55"/>
      <c r="D2" s="55"/>
      <c r="E2" s="55"/>
      <c r="F2" s="55"/>
      <c r="G2" s="55"/>
      <c r="H2" s="55"/>
      <c r="I2" s="55"/>
      <c r="J2" s="55"/>
      <c r="K2" s="55"/>
      <c r="L2" s="59">
        <f>SUM(SMALL(L$4:L$50,{1,2,3,4,5,6}))</f>
        <v>189</v>
      </c>
      <c r="M2" s="59">
        <f>SUM(SMALL(M$4:M$50,{1,2,3,4,5,6}))</f>
        <v>139</v>
      </c>
      <c r="N2" s="59">
        <f>SUM(SMALL(N$4:N$50,{1,2,3,4,5,6}))</f>
        <v>246</v>
      </c>
      <c r="O2" s="59">
        <f>SUM(SMALL(O$4:O$50,{1,2,3,4,5,6}))</f>
        <v>45</v>
      </c>
      <c r="P2" s="59">
        <f>SUM(SMALL(P$4:P$50,{1,2,3,4,5,6}))</f>
        <v>76</v>
      </c>
      <c r="Q2" s="59">
        <f>SUM(SMALL(Q$4:Q$50,{1,2,3,4,5,6}))</f>
        <v>197</v>
      </c>
      <c r="R2" s="59">
        <f>SUM(SMALL(R$4:R$50,{1,2,3,4,5,6}))</f>
        <v>229</v>
      </c>
      <c r="S2" s="59">
        <f>SUM(SMALL(S$4:S$50,{1,2,3,4,5,6}))</f>
        <v>154</v>
      </c>
      <c r="T2" s="56"/>
      <c r="U2" s="59">
        <f>SUM(SMALL(U$4:U$50,{1,2,3}))</f>
        <v>67</v>
      </c>
      <c r="V2" s="59">
        <f>SUM(SMALL(V$4:V$50,{1,2,3}))</f>
        <v>39</v>
      </c>
      <c r="W2" s="59">
        <f>SUM(SMALL(W$4:W$50,{1,2,3}))</f>
        <v>105</v>
      </c>
      <c r="X2" s="59">
        <f>SUM(SMALL(X$4:X$50,{1,2,3}))</f>
        <v>13</v>
      </c>
      <c r="Y2" s="59">
        <f>SUM(SMALL(Y$4:Y$50,{1,2,3}))</f>
        <v>12</v>
      </c>
      <c r="Z2" s="59">
        <f>SUM(SMALL(Z$4:Z$50,{1,2,3}))</f>
        <v>63</v>
      </c>
      <c r="AA2" s="59">
        <f>SUM(SMALL(AA$4:AA$50,{1,2,3}))</f>
        <v>105</v>
      </c>
      <c r="AB2" s="59">
        <f>SUM(SMALL(AB$4:AB$50,{1,2,3}))</f>
        <v>53</v>
      </c>
    </row>
    <row r="3" spans="1:28" s="58" customFormat="1" x14ac:dyDescent="0.3">
      <c r="A3" s="56" t="s">
        <v>19</v>
      </c>
      <c r="B3" s="56" t="s">
        <v>2</v>
      </c>
      <c r="C3" s="56" t="s">
        <v>18</v>
      </c>
      <c r="D3" s="56" t="s">
        <v>3</v>
      </c>
      <c r="E3" s="56" t="s">
        <v>4</v>
      </c>
      <c r="F3" s="56" t="s">
        <v>5</v>
      </c>
      <c r="G3" s="58" t="s">
        <v>6</v>
      </c>
      <c r="H3" s="58" t="s">
        <v>7</v>
      </c>
      <c r="I3" s="56" t="s">
        <v>8</v>
      </c>
      <c r="J3" s="56" t="s">
        <v>9</v>
      </c>
      <c r="K3" s="56" t="s">
        <v>10</v>
      </c>
      <c r="L3" s="59">
        <f>COUNT(SMALL(L$4:L$50,{1,2,3,4,5,6,7,8}))</f>
        <v>6</v>
      </c>
      <c r="M3" s="59">
        <f>COUNT(SMALL(M$4:M$50,{1,2,3,4,5,6,7,8}))</f>
        <v>7</v>
      </c>
      <c r="N3" s="59">
        <f>COUNT(SMALL(N$4:N$50,{1,2,3,4,5,6,7,8}))</f>
        <v>6</v>
      </c>
      <c r="O3" s="59">
        <f>COUNT(SMALL(O$4:O$50,{1,2,3,4,5,6,7,8}))</f>
        <v>8</v>
      </c>
      <c r="P3" s="59">
        <f>COUNT(SMALL(P$4:P$50,{1,2,3,4,5,6,7,8}))</f>
        <v>7</v>
      </c>
      <c r="Q3" s="59">
        <f>COUNT(SMALL(Q$4:Q$50,{1,2,3,4,5,6,7,8}))</f>
        <v>6</v>
      </c>
      <c r="R3" s="59">
        <f>COUNT(SMALL(R$4:R$50,{1,2,3,4,5,6,7,8}))</f>
        <v>6</v>
      </c>
      <c r="S3" s="59">
        <f>COUNT(SMALL(S$4:S$50,{1,2,3,4,5,6,7,8}))</f>
        <v>6</v>
      </c>
      <c r="T3" s="56"/>
      <c r="U3" s="59">
        <f>COUNT(SMALL(U$4:U$50,{1,2,3}))</f>
        <v>3</v>
      </c>
      <c r="V3" s="59">
        <f>COUNT(SMALL(V$4:V$50,{1,2,3}))</f>
        <v>3</v>
      </c>
      <c r="W3" s="59">
        <f>COUNT(SMALL(W$4:W$50,{1,2,3}))</f>
        <v>3</v>
      </c>
      <c r="X3" s="59">
        <f>COUNT(SMALL(X$4:X$50,{1,2,3}))</f>
        <v>3</v>
      </c>
      <c r="Y3" s="59">
        <f>COUNT(SMALL(Y$4:Y$50,{1,2,3}))</f>
        <v>3</v>
      </c>
      <c r="Z3" s="59">
        <f>COUNT(SMALL(Z$4:Z$50,{1,2,3}))</f>
        <v>3</v>
      </c>
      <c r="AA3" s="59">
        <f>COUNT(SMALL(AA$4:AA$50,{1,2,3}))</f>
        <v>3</v>
      </c>
      <c r="AB3" s="59">
        <f>COUNT(SMALL(AB$4:AB$50,{1,2,3}))</f>
        <v>3</v>
      </c>
    </row>
    <row r="4" spans="1:28" x14ac:dyDescent="0.3">
      <c r="A4" s="51"/>
      <c r="B4" s="2">
        <v>1</v>
      </c>
      <c r="C4" s="51">
        <v>1</v>
      </c>
      <c r="D4" s="51">
        <v>1</v>
      </c>
      <c r="E4" s="51"/>
      <c r="F4" s="66">
        <v>3.1493055555555559E-2</v>
      </c>
      <c r="G4" s="50" t="s">
        <v>97</v>
      </c>
      <c r="H4" s="50" t="s">
        <v>107</v>
      </c>
      <c r="I4" s="51" t="s">
        <v>33</v>
      </c>
      <c r="J4" s="51" t="s">
        <v>119</v>
      </c>
      <c r="K4" s="51" t="s">
        <v>1</v>
      </c>
      <c r="L4" s="60"/>
      <c r="M4" s="60"/>
      <c r="N4" s="60"/>
      <c r="O4" s="60"/>
      <c r="P4" s="60">
        <f>$B4</f>
        <v>1</v>
      </c>
      <c r="Q4" s="60"/>
      <c r="R4" s="60"/>
      <c r="S4" s="60"/>
      <c r="U4" s="60"/>
      <c r="V4" s="60"/>
      <c r="W4" s="60"/>
      <c r="X4" s="60"/>
      <c r="Y4" s="60">
        <f>$D4</f>
        <v>1</v>
      </c>
      <c r="Z4" s="60"/>
      <c r="AA4" s="60"/>
      <c r="AB4" s="60"/>
    </row>
    <row r="5" spans="1:28" x14ac:dyDescent="0.3">
      <c r="A5" s="51"/>
      <c r="B5" s="2">
        <v>2</v>
      </c>
      <c r="C5" s="51"/>
      <c r="D5" s="51"/>
      <c r="E5" s="51"/>
      <c r="F5" s="66">
        <v>3.1643518518518522E-2</v>
      </c>
      <c r="G5" s="50" t="s">
        <v>99</v>
      </c>
      <c r="H5" s="50" t="s">
        <v>39</v>
      </c>
      <c r="I5" s="67" t="s">
        <v>26</v>
      </c>
      <c r="J5" s="67" t="s">
        <v>118</v>
      </c>
      <c r="K5" s="51" t="s">
        <v>1</v>
      </c>
      <c r="L5" s="60"/>
      <c r="M5" s="60"/>
      <c r="N5" s="60"/>
      <c r="O5" s="60">
        <f>$B5</f>
        <v>2</v>
      </c>
      <c r="P5" s="60"/>
      <c r="Q5" s="60"/>
      <c r="R5" s="60"/>
      <c r="S5" s="60"/>
      <c r="U5" s="60"/>
      <c r="V5" s="60"/>
      <c r="W5" s="60"/>
      <c r="X5" s="60"/>
      <c r="Y5" s="60"/>
      <c r="Z5" s="60"/>
      <c r="AA5" s="60"/>
      <c r="AB5" s="60"/>
    </row>
    <row r="6" spans="1:28" x14ac:dyDescent="0.3">
      <c r="A6" s="51"/>
      <c r="B6" s="2">
        <v>3</v>
      </c>
      <c r="C6" s="51">
        <v>1</v>
      </c>
      <c r="D6" s="51">
        <v>2</v>
      </c>
      <c r="E6" s="51"/>
      <c r="F6" s="66">
        <v>3.1828703703703706E-2</v>
      </c>
      <c r="G6" s="50" t="s">
        <v>123</v>
      </c>
      <c r="H6" s="50" t="s">
        <v>124</v>
      </c>
      <c r="I6" s="51" t="s">
        <v>32</v>
      </c>
      <c r="J6" s="51" t="s">
        <v>118</v>
      </c>
      <c r="K6" s="51" t="s">
        <v>1</v>
      </c>
      <c r="L6" s="60"/>
      <c r="M6" s="60"/>
      <c r="N6" s="60"/>
      <c r="O6" s="60">
        <f>$B6</f>
        <v>3</v>
      </c>
      <c r="P6" s="60"/>
      <c r="Q6" s="60"/>
      <c r="R6" s="60"/>
      <c r="S6" s="60"/>
      <c r="U6" s="60"/>
      <c r="V6" s="60"/>
      <c r="W6" s="60"/>
      <c r="X6" s="60">
        <f>$D6</f>
        <v>2</v>
      </c>
      <c r="Y6" s="60"/>
      <c r="Z6" s="60"/>
      <c r="AA6" s="60"/>
      <c r="AB6" s="60"/>
    </row>
    <row r="7" spans="1:28" x14ac:dyDescent="0.3">
      <c r="A7" s="51"/>
      <c r="B7" s="2">
        <v>4</v>
      </c>
      <c r="C7" s="51">
        <v>2</v>
      </c>
      <c r="D7" s="51">
        <v>3</v>
      </c>
      <c r="E7" s="51"/>
      <c r="F7" s="66">
        <v>3.3310185185185186E-2</v>
      </c>
      <c r="G7" s="50" t="s">
        <v>31</v>
      </c>
      <c r="H7" s="50" t="s">
        <v>125</v>
      </c>
      <c r="I7" s="68" t="s">
        <v>33</v>
      </c>
      <c r="J7" s="51" t="s">
        <v>119</v>
      </c>
      <c r="K7" s="51" t="s">
        <v>1</v>
      </c>
      <c r="L7" s="60"/>
      <c r="M7" s="60"/>
      <c r="N7" s="60"/>
      <c r="O7" s="60"/>
      <c r="P7" s="60">
        <f>$B7</f>
        <v>4</v>
      </c>
      <c r="Q7" s="60"/>
      <c r="R7" s="60"/>
      <c r="S7" s="60"/>
      <c r="U7" s="60"/>
      <c r="V7" s="60"/>
      <c r="W7" s="60"/>
      <c r="X7" s="60"/>
      <c r="Y7" s="60">
        <f>$D7</f>
        <v>3</v>
      </c>
      <c r="Z7" s="60"/>
      <c r="AA7" s="60"/>
      <c r="AB7" s="60"/>
    </row>
    <row r="8" spans="1:28" x14ac:dyDescent="0.3">
      <c r="A8" s="51"/>
      <c r="B8" s="2">
        <v>5</v>
      </c>
      <c r="C8" s="51">
        <v>2</v>
      </c>
      <c r="D8" s="51">
        <v>4</v>
      </c>
      <c r="E8" s="51"/>
      <c r="F8" s="66">
        <v>3.3460648148148149E-2</v>
      </c>
      <c r="G8" s="50" t="s">
        <v>126</v>
      </c>
      <c r="H8" s="50" t="s">
        <v>127</v>
      </c>
      <c r="I8" s="51" t="s">
        <v>32</v>
      </c>
      <c r="J8" s="51" t="s">
        <v>116</v>
      </c>
      <c r="K8" s="51" t="s">
        <v>1</v>
      </c>
      <c r="L8" s="60"/>
      <c r="M8" s="60">
        <f>$B8</f>
        <v>5</v>
      </c>
      <c r="N8" s="60"/>
      <c r="O8" s="60"/>
      <c r="P8" s="60"/>
      <c r="Q8" s="60"/>
      <c r="R8" s="60"/>
      <c r="S8" s="60"/>
      <c r="U8" s="60"/>
      <c r="V8" s="60">
        <f>$D8</f>
        <v>4</v>
      </c>
      <c r="W8" s="60"/>
      <c r="X8" s="60"/>
      <c r="Y8" s="60"/>
      <c r="Z8" s="60"/>
      <c r="AA8" s="60"/>
      <c r="AB8" s="60"/>
    </row>
    <row r="9" spans="1:28" x14ac:dyDescent="0.3">
      <c r="A9" s="51"/>
      <c r="B9" s="2">
        <v>6</v>
      </c>
      <c r="C9" s="51">
        <v>3</v>
      </c>
      <c r="D9" s="51">
        <v>5</v>
      </c>
      <c r="E9" s="51"/>
      <c r="F9" s="66">
        <v>3.3530092592592591E-2</v>
      </c>
      <c r="G9" s="50" t="s">
        <v>100</v>
      </c>
      <c r="H9" s="50" t="s">
        <v>128</v>
      </c>
      <c r="I9" s="51" t="s">
        <v>32</v>
      </c>
      <c r="J9" s="51" t="s">
        <v>118</v>
      </c>
      <c r="K9" s="51" t="s">
        <v>1</v>
      </c>
      <c r="L9" s="60"/>
      <c r="M9" s="60"/>
      <c r="N9" s="60"/>
      <c r="O9" s="60">
        <f>$B9</f>
        <v>6</v>
      </c>
      <c r="P9" s="60"/>
      <c r="Q9" s="60"/>
      <c r="R9" s="60"/>
      <c r="S9" s="60"/>
      <c r="U9" s="60"/>
      <c r="V9" s="60"/>
      <c r="W9" s="60"/>
      <c r="X9" s="60">
        <f>$D9</f>
        <v>5</v>
      </c>
      <c r="Y9" s="60"/>
      <c r="Z9" s="60"/>
      <c r="AA9" s="60"/>
      <c r="AB9" s="60"/>
    </row>
    <row r="10" spans="1:28" x14ac:dyDescent="0.3">
      <c r="A10" s="51"/>
      <c r="B10" s="2">
        <v>7</v>
      </c>
      <c r="C10" s="51"/>
      <c r="D10" s="51"/>
      <c r="E10" s="51"/>
      <c r="F10" s="66">
        <v>3.471064814814815E-2</v>
      </c>
      <c r="G10" s="50" t="s">
        <v>129</v>
      </c>
      <c r="H10" s="50" t="s">
        <v>130</v>
      </c>
      <c r="I10" s="51" t="s">
        <v>26</v>
      </c>
      <c r="J10" s="51" t="s">
        <v>122</v>
      </c>
      <c r="K10" s="51" t="s">
        <v>1</v>
      </c>
      <c r="L10" s="60"/>
      <c r="M10" s="60"/>
      <c r="N10" s="60"/>
      <c r="O10" s="60"/>
      <c r="P10" s="60"/>
      <c r="Q10" s="60"/>
      <c r="R10" s="60"/>
      <c r="S10" s="60">
        <f>$B10</f>
        <v>7</v>
      </c>
      <c r="U10" s="60"/>
      <c r="V10" s="60"/>
      <c r="W10" s="60"/>
      <c r="X10" s="60"/>
      <c r="Y10" s="60"/>
      <c r="Z10" s="60"/>
      <c r="AA10" s="60"/>
      <c r="AB10" s="60"/>
    </row>
    <row r="11" spans="1:28" x14ac:dyDescent="0.3">
      <c r="A11" s="51"/>
      <c r="B11" s="2">
        <v>8</v>
      </c>
      <c r="C11" s="51">
        <v>4</v>
      </c>
      <c r="D11" s="51">
        <v>6</v>
      </c>
      <c r="E11" s="51"/>
      <c r="F11" s="66">
        <v>3.5011574074074077E-2</v>
      </c>
      <c r="G11" s="50" t="s">
        <v>131</v>
      </c>
      <c r="H11" s="50" t="s">
        <v>132</v>
      </c>
      <c r="I11" s="51" t="s">
        <v>32</v>
      </c>
      <c r="J11" s="51" t="s">
        <v>118</v>
      </c>
      <c r="K11" s="51" t="s">
        <v>1</v>
      </c>
      <c r="L11" s="60"/>
      <c r="M11" s="60"/>
      <c r="N11" s="60"/>
      <c r="O11" s="60">
        <f>$B11</f>
        <v>8</v>
      </c>
      <c r="P11" s="60"/>
      <c r="Q11" s="60"/>
      <c r="R11" s="60"/>
      <c r="S11" s="60"/>
      <c r="U11" s="60"/>
      <c r="V11" s="60"/>
      <c r="W11" s="60"/>
      <c r="X11" s="60">
        <f>$D11</f>
        <v>6</v>
      </c>
      <c r="Y11" s="60"/>
      <c r="Z11" s="60"/>
      <c r="AA11" s="60"/>
      <c r="AB11" s="60"/>
    </row>
    <row r="12" spans="1:28" x14ac:dyDescent="0.3">
      <c r="A12" s="51"/>
      <c r="B12" s="2">
        <v>9</v>
      </c>
      <c r="C12" s="51">
        <v>1</v>
      </c>
      <c r="D12" s="51">
        <v>7</v>
      </c>
      <c r="E12" s="51"/>
      <c r="F12" s="66">
        <v>3.5636574074074077E-2</v>
      </c>
      <c r="G12" s="50" t="s">
        <v>41</v>
      </c>
      <c r="H12" s="50" t="s">
        <v>133</v>
      </c>
      <c r="I12" s="51" t="s">
        <v>35</v>
      </c>
      <c r="J12" s="51" t="s">
        <v>121</v>
      </c>
      <c r="K12" s="51" t="s">
        <v>1</v>
      </c>
      <c r="L12" s="60"/>
      <c r="M12" s="60"/>
      <c r="N12" s="60"/>
      <c r="O12" s="60"/>
      <c r="P12" s="60"/>
      <c r="Q12" s="60">
        <f>$B12</f>
        <v>9</v>
      </c>
      <c r="R12" s="60"/>
      <c r="S12" s="60"/>
      <c r="U12" s="60"/>
      <c r="V12" s="60"/>
      <c r="W12" s="60"/>
      <c r="X12" s="60"/>
      <c r="Y12" s="60"/>
      <c r="Z12" s="60">
        <f>$D12</f>
        <v>7</v>
      </c>
      <c r="AA12" s="60"/>
      <c r="AB12" s="60"/>
    </row>
    <row r="13" spans="1:28" x14ac:dyDescent="0.3">
      <c r="A13" s="51"/>
      <c r="B13" s="2">
        <v>10</v>
      </c>
      <c r="C13" s="51"/>
      <c r="D13" s="51"/>
      <c r="E13" s="51"/>
      <c r="F13" s="66">
        <v>3.5856481481481482E-2</v>
      </c>
      <c r="G13" s="50" t="s">
        <v>220</v>
      </c>
      <c r="H13" s="50" t="s">
        <v>221</v>
      </c>
      <c r="I13" s="51" t="s">
        <v>26</v>
      </c>
      <c r="J13" s="51" t="s">
        <v>118</v>
      </c>
      <c r="K13" s="51" t="s">
        <v>1</v>
      </c>
      <c r="L13" s="60"/>
      <c r="M13" s="60"/>
      <c r="N13" s="60"/>
      <c r="O13" s="60">
        <f>$B13</f>
        <v>10</v>
      </c>
      <c r="P13" s="60"/>
      <c r="Q13" s="60"/>
      <c r="R13" s="60"/>
      <c r="S13" s="60"/>
      <c r="U13" s="60"/>
      <c r="V13" s="60"/>
      <c r="W13" s="60"/>
      <c r="X13" s="60"/>
      <c r="Y13" s="60"/>
      <c r="Z13" s="60"/>
      <c r="AA13" s="60"/>
      <c r="AB13" s="60"/>
    </row>
    <row r="14" spans="1:28" x14ac:dyDescent="0.3">
      <c r="A14" s="51"/>
      <c r="B14" s="2">
        <v>11</v>
      </c>
      <c r="C14" s="51">
        <v>3</v>
      </c>
      <c r="D14" s="51">
        <v>8</v>
      </c>
      <c r="E14" s="51"/>
      <c r="F14" s="66">
        <v>3.5902777777777777E-2</v>
      </c>
      <c r="G14" s="50" t="s">
        <v>101</v>
      </c>
      <c r="H14" s="50" t="s">
        <v>134</v>
      </c>
      <c r="I14" s="51" t="s">
        <v>33</v>
      </c>
      <c r="J14" s="51" t="s">
        <v>119</v>
      </c>
      <c r="K14" s="51" t="s">
        <v>1</v>
      </c>
      <c r="L14" s="60"/>
      <c r="M14" s="60"/>
      <c r="N14" s="60"/>
      <c r="O14" s="60"/>
      <c r="P14" s="60">
        <f>$B14</f>
        <v>11</v>
      </c>
      <c r="Q14" s="60"/>
      <c r="R14" s="60"/>
      <c r="S14" s="60"/>
      <c r="U14" s="60"/>
      <c r="V14" s="60"/>
      <c r="W14" s="60"/>
      <c r="X14" s="60"/>
      <c r="Y14" s="60">
        <f>$D14</f>
        <v>8</v>
      </c>
      <c r="Z14" s="60"/>
      <c r="AA14" s="60"/>
      <c r="AB14" s="60"/>
    </row>
    <row r="15" spans="1:28" x14ac:dyDescent="0.3">
      <c r="A15" s="51"/>
      <c r="B15" s="2">
        <v>12</v>
      </c>
      <c r="C15" s="51">
        <v>5</v>
      </c>
      <c r="D15" s="51">
        <v>9</v>
      </c>
      <c r="E15" s="51"/>
      <c r="F15" s="66">
        <v>3.6273148148148145E-2</v>
      </c>
      <c r="G15" s="50" t="s">
        <v>135</v>
      </c>
      <c r="H15" s="50" t="s">
        <v>136</v>
      </c>
      <c r="I15" s="51" t="s">
        <v>32</v>
      </c>
      <c r="J15" s="51" t="s">
        <v>122</v>
      </c>
      <c r="K15" s="51" t="s">
        <v>1</v>
      </c>
      <c r="L15" s="60"/>
      <c r="M15" s="60"/>
      <c r="N15" s="60"/>
      <c r="O15" s="60"/>
      <c r="P15" s="60"/>
      <c r="Q15" s="60"/>
      <c r="R15" s="60"/>
      <c r="S15" s="60">
        <f>$B15</f>
        <v>12</v>
      </c>
      <c r="U15" s="60"/>
      <c r="V15" s="60"/>
      <c r="W15" s="60"/>
      <c r="X15" s="60"/>
      <c r="Y15" s="60"/>
      <c r="Z15" s="60"/>
      <c r="AA15" s="60"/>
      <c r="AB15" s="60">
        <f>$D15</f>
        <v>9</v>
      </c>
    </row>
    <row r="16" spans="1:28" x14ac:dyDescent="0.3">
      <c r="A16" s="51"/>
      <c r="B16" s="2">
        <v>12</v>
      </c>
      <c r="C16" s="51">
        <v>2</v>
      </c>
      <c r="D16" s="51">
        <v>9</v>
      </c>
      <c r="E16" s="51"/>
      <c r="F16" s="66">
        <v>3.6273148148148145E-2</v>
      </c>
      <c r="G16" s="50" t="s">
        <v>38</v>
      </c>
      <c r="H16" s="50" t="s">
        <v>137</v>
      </c>
      <c r="I16" s="51" t="s">
        <v>35</v>
      </c>
      <c r="J16" s="51" t="s">
        <v>122</v>
      </c>
      <c r="K16" s="51" t="s">
        <v>1</v>
      </c>
      <c r="L16" s="60"/>
      <c r="M16" s="60"/>
      <c r="N16" s="60"/>
      <c r="O16" s="60"/>
      <c r="P16" s="60"/>
      <c r="Q16" s="60"/>
      <c r="R16" s="60"/>
      <c r="S16" s="60">
        <f>$B16</f>
        <v>12</v>
      </c>
      <c r="U16" s="60"/>
      <c r="V16" s="60"/>
      <c r="W16" s="60"/>
      <c r="X16" s="60"/>
      <c r="Y16" s="60"/>
      <c r="Z16" s="60"/>
      <c r="AA16" s="60"/>
      <c r="AB16" s="60">
        <f>$D16</f>
        <v>9</v>
      </c>
    </row>
    <row r="17" spans="1:28" x14ac:dyDescent="0.3">
      <c r="A17" s="51"/>
      <c r="B17" s="2">
        <v>14</v>
      </c>
      <c r="C17" s="51">
        <v>6</v>
      </c>
      <c r="D17" s="51">
        <v>11</v>
      </c>
      <c r="E17" s="51"/>
      <c r="F17" s="66">
        <v>3.6458333333333336E-2</v>
      </c>
      <c r="G17" s="50" t="s">
        <v>38</v>
      </c>
      <c r="H17" s="50" t="s">
        <v>138</v>
      </c>
      <c r="I17" s="51" t="s">
        <v>32</v>
      </c>
      <c r="J17" s="51" t="s">
        <v>119</v>
      </c>
      <c r="K17" s="51" t="s">
        <v>1</v>
      </c>
      <c r="L17" s="60"/>
      <c r="M17" s="60"/>
      <c r="N17" s="60"/>
      <c r="O17" s="60"/>
      <c r="P17" s="60">
        <f>$B17</f>
        <v>14</v>
      </c>
      <c r="Q17" s="60"/>
      <c r="R17" s="60"/>
      <c r="S17" s="60"/>
      <c r="U17" s="60"/>
      <c r="V17" s="60"/>
      <c r="W17" s="60"/>
      <c r="X17" s="60"/>
      <c r="Y17" s="60">
        <f>$D17</f>
        <v>11</v>
      </c>
      <c r="Z17" s="60"/>
      <c r="AA17" s="60"/>
      <c r="AB17" s="60"/>
    </row>
    <row r="18" spans="1:28" x14ac:dyDescent="0.3">
      <c r="A18" s="51"/>
      <c r="B18" s="2">
        <v>15</v>
      </c>
      <c r="C18" s="51">
        <v>7</v>
      </c>
      <c r="D18" s="51">
        <v>12</v>
      </c>
      <c r="E18" s="51"/>
      <c r="F18" s="66">
        <v>3.6527777777777777E-2</v>
      </c>
      <c r="G18" s="50" t="s">
        <v>46</v>
      </c>
      <c r="H18" s="50" t="s">
        <v>139</v>
      </c>
      <c r="I18" s="51" t="s">
        <v>32</v>
      </c>
      <c r="J18" s="51" t="s">
        <v>119</v>
      </c>
      <c r="K18" s="51" t="s">
        <v>1</v>
      </c>
      <c r="L18" s="60"/>
      <c r="M18" s="60"/>
      <c r="N18" s="60"/>
      <c r="O18" s="60"/>
      <c r="P18" s="60">
        <f>$B18</f>
        <v>15</v>
      </c>
      <c r="Q18" s="60"/>
      <c r="R18" s="60"/>
      <c r="S18" s="60"/>
      <c r="U18" s="60"/>
      <c r="V18" s="60"/>
      <c r="W18" s="60"/>
      <c r="X18" s="60"/>
      <c r="Y18" s="60">
        <f>$D18</f>
        <v>12</v>
      </c>
      <c r="Z18" s="60"/>
      <c r="AA18" s="60"/>
      <c r="AB18" s="60"/>
    </row>
    <row r="19" spans="1:28" x14ac:dyDescent="0.3">
      <c r="A19" s="51"/>
      <c r="B19" s="2">
        <v>16</v>
      </c>
      <c r="C19" s="51">
        <v>3</v>
      </c>
      <c r="D19" s="51">
        <v>13</v>
      </c>
      <c r="E19" s="51"/>
      <c r="F19" s="66">
        <v>3.6770833333333336E-2</v>
      </c>
      <c r="G19" s="50" t="s">
        <v>140</v>
      </c>
      <c r="H19" s="50" t="s">
        <v>72</v>
      </c>
      <c r="I19" s="51" t="s">
        <v>35</v>
      </c>
      <c r="J19" s="51" t="s">
        <v>118</v>
      </c>
      <c r="K19" s="51" t="s">
        <v>1</v>
      </c>
      <c r="L19" s="60"/>
      <c r="M19" s="60"/>
      <c r="N19" s="60"/>
      <c r="O19" s="60">
        <f>$B19</f>
        <v>16</v>
      </c>
      <c r="P19" s="60"/>
      <c r="Q19" s="60"/>
      <c r="R19" s="60"/>
      <c r="S19" s="60"/>
      <c r="U19" s="60"/>
      <c r="V19" s="60"/>
      <c r="W19" s="60"/>
      <c r="X19" s="60">
        <f>$D19</f>
        <v>13</v>
      </c>
      <c r="Y19" s="60"/>
      <c r="Z19" s="60"/>
      <c r="AA19" s="60"/>
      <c r="AB19" s="60"/>
    </row>
    <row r="20" spans="1:28" x14ac:dyDescent="0.3">
      <c r="A20" s="51"/>
      <c r="B20" s="2">
        <v>17</v>
      </c>
      <c r="C20" s="51">
        <v>4</v>
      </c>
      <c r="D20" s="51">
        <v>14</v>
      </c>
      <c r="E20" s="51"/>
      <c r="F20" s="66">
        <v>3.7037037037037042E-2</v>
      </c>
      <c r="G20" s="50" t="s">
        <v>222</v>
      </c>
      <c r="H20" s="50" t="s">
        <v>223</v>
      </c>
      <c r="I20" s="51" t="s">
        <v>35</v>
      </c>
      <c r="J20" s="67" t="s">
        <v>116</v>
      </c>
      <c r="K20" s="51" t="s">
        <v>1</v>
      </c>
      <c r="L20" s="60"/>
      <c r="M20" s="60">
        <f>$B20</f>
        <v>17</v>
      </c>
      <c r="N20" s="60"/>
      <c r="O20" s="60"/>
      <c r="P20" s="60"/>
      <c r="Q20" s="60"/>
      <c r="R20" s="60"/>
      <c r="S20" s="60"/>
      <c r="U20" s="60"/>
      <c r="V20" s="60">
        <f>$D20</f>
        <v>14</v>
      </c>
      <c r="W20" s="60"/>
      <c r="X20" s="60"/>
      <c r="Y20" s="60"/>
      <c r="Z20" s="60"/>
      <c r="AA20" s="60"/>
      <c r="AB20" s="60"/>
    </row>
    <row r="21" spans="1:28" x14ac:dyDescent="0.3">
      <c r="A21" s="51"/>
      <c r="B21" s="2">
        <v>18</v>
      </c>
      <c r="C21" s="51">
        <v>8</v>
      </c>
      <c r="D21" s="51">
        <v>15</v>
      </c>
      <c r="E21" s="51"/>
      <c r="F21" s="66">
        <v>3.7569444444444447E-2</v>
      </c>
      <c r="G21" s="50" t="s">
        <v>34</v>
      </c>
      <c r="H21" s="50" t="s">
        <v>141</v>
      </c>
      <c r="I21" s="51" t="s">
        <v>32</v>
      </c>
      <c r="J21" s="51" t="s">
        <v>118</v>
      </c>
      <c r="K21" s="51" t="s">
        <v>1</v>
      </c>
      <c r="L21" s="60"/>
      <c r="M21" s="60"/>
      <c r="N21" s="60"/>
      <c r="O21" s="60">
        <f>$B21</f>
        <v>18</v>
      </c>
      <c r="P21" s="60"/>
      <c r="Q21" s="60"/>
      <c r="R21" s="60"/>
      <c r="S21" s="60"/>
      <c r="U21" s="60"/>
      <c r="V21" s="60"/>
      <c r="W21" s="60"/>
      <c r="X21" s="60">
        <f>$D21</f>
        <v>15</v>
      </c>
      <c r="Y21" s="60"/>
      <c r="Z21" s="60"/>
      <c r="AA21" s="60"/>
      <c r="AB21" s="60"/>
    </row>
    <row r="22" spans="1:28" x14ac:dyDescent="0.3">
      <c r="A22" s="51"/>
      <c r="B22" s="2">
        <v>19</v>
      </c>
      <c r="C22" s="51">
        <v>9</v>
      </c>
      <c r="D22" s="51">
        <v>16</v>
      </c>
      <c r="E22" s="51"/>
      <c r="F22" s="66">
        <v>3.7673611111111109E-2</v>
      </c>
      <c r="G22" s="50" t="s">
        <v>40</v>
      </c>
      <c r="H22" s="50" t="s">
        <v>142</v>
      </c>
      <c r="I22" s="51" t="s">
        <v>32</v>
      </c>
      <c r="J22" s="51" t="s">
        <v>118</v>
      </c>
      <c r="K22" s="51" t="s">
        <v>1</v>
      </c>
      <c r="L22" s="60"/>
      <c r="M22" s="60"/>
      <c r="N22" s="60"/>
      <c r="O22" s="60">
        <f>$B22</f>
        <v>19</v>
      </c>
      <c r="P22" s="60"/>
      <c r="Q22" s="60"/>
      <c r="R22" s="60"/>
      <c r="S22" s="60"/>
      <c r="U22" s="60"/>
      <c r="V22" s="60"/>
      <c r="W22" s="60"/>
      <c r="X22" s="60">
        <f>$D22</f>
        <v>16</v>
      </c>
      <c r="Y22" s="60"/>
      <c r="Z22" s="60"/>
      <c r="AA22" s="60"/>
      <c r="AB22" s="60"/>
    </row>
    <row r="23" spans="1:28" x14ac:dyDescent="0.3">
      <c r="A23" s="51"/>
      <c r="B23" s="2">
        <v>20</v>
      </c>
      <c r="C23" s="51">
        <v>4</v>
      </c>
      <c r="D23" s="51">
        <v>17</v>
      </c>
      <c r="E23" s="51"/>
      <c r="F23" s="66">
        <v>3.7962962962962962E-2</v>
      </c>
      <c r="G23" s="50" t="s">
        <v>143</v>
      </c>
      <c r="H23" s="50" t="s">
        <v>144</v>
      </c>
      <c r="I23" s="51" t="s">
        <v>33</v>
      </c>
      <c r="J23" s="51" t="s">
        <v>115</v>
      </c>
      <c r="K23" s="51" t="s">
        <v>1</v>
      </c>
      <c r="L23" s="60">
        <f>$B23</f>
        <v>20</v>
      </c>
      <c r="M23" s="60"/>
      <c r="N23" s="60"/>
      <c r="O23" s="60"/>
      <c r="P23" s="60"/>
      <c r="Q23" s="60"/>
      <c r="R23" s="60"/>
      <c r="S23" s="60"/>
      <c r="U23" s="60">
        <f>$D23</f>
        <v>17</v>
      </c>
      <c r="V23" s="60"/>
      <c r="W23" s="60"/>
      <c r="X23" s="60"/>
      <c r="Y23" s="60"/>
      <c r="Z23" s="60"/>
      <c r="AA23" s="60"/>
      <c r="AB23" s="60"/>
    </row>
    <row r="24" spans="1:28" x14ac:dyDescent="0.3">
      <c r="A24" s="51"/>
      <c r="B24" s="2">
        <v>21</v>
      </c>
      <c r="C24" s="51">
        <v>5</v>
      </c>
      <c r="D24" s="51">
        <v>18</v>
      </c>
      <c r="E24" s="51"/>
      <c r="F24" s="66">
        <v>3.8090277777777778E-2</v>
      </c>
      <c r="G24" s="50" t="s">
        <v>36</v>
      </c>
      <c r="H24" s="50" t="s">
        <v>104</v>
      </c>
      <c r="I24" s="51" t="s">
        <v>33</v>
      </c>
      <c r="J24" s="51" t="s">
        <v>118</v>
      </c>
      <c r="K24" s="51" t="s">
        <v>1</v>
      </c>
      <c r="L24" s="60"/>
      <c r="M24" s="60"/>
      <c r="N24" s="60"/>
      <c r="O24" s="60">
        <f>$B24</f>
        <v>21</v>
      </c>
      <c r="P24" s="60"/>
      <c r="Q24" s="60"/>
      <c r="R24" s="60"/>
      <c r="S24" s="60"/>
      <c r="U24" s="60"/>
      <c r="V24" s="60"/>
      <c r="W24" s="60"/>
      <c r="X24" s="60">
        <f>$D24</f>
        <v>18</v>
      </c>
      <c r="Y24" s="60"/>
      <c r="Z24" s="60"/>
      <c r="AA24" s="60"/>
      <c r="AB24" s="60"/>
    </row>
    <row r="25" spans="1:28" x14ac:dyDescent="0.3">
      <c r="A25" s="51"/>
      <c r="B25" s="2">
        <v>22</v>
      </c>
      <c r="C25" s="51">
        <v>6</v>
      </c>
      <c r="D25" s="51">
        <v>19</v>
      </c>
      <c r="E25" s="51"/>
      <c r="F25" s="66">
        <v>3.8356481481481484E-2</v>
      </c>
      <c r="G25" s="50" t="s">
        <v>145</v>
      </c>
      <c r="H25" s="50" t="s">
        <v>146</v>
      </c>
      <c r="I25" s="51" t="s">
        <v>33</v>
      </c>
      <c r="J25" s="51" t="s">
        <v>118</v>
      </c>
      <c r="K25" s="51" t="s">
        <v>1</v>
      </c>
      <c r="L25" s="60"/>
      <c r="M25" s="60"/>
      <c r="N25" s="60"/>
      <c r="O25" s="60">
        <f>$B25</f>
        <v>22</v>
      </c>
      <c r="P25" s="60"/>
      <c r="Q25" s="60"/>
      <c r="R25" s="60"/>
      <c r="S25" s="60"/>
      <c r="U25" s="60"/>
      <c r="V25" s="60"/>
      <c r="W25" s="60"/>
      <c r="X25" s="60">
        <f>$D25</f>
        <v>19</v>
      </c>
      <c r="Y25" s="60"/>
      <c r="Z25" s="60"/>
      <c r="AA25" s="60"/>
      <c r="AB25" s="60"/>
    </row>
    <row r="26" spans="1:28" x14ac:dyDescent="0.3">
      <c r="A26" s="51"/>
      <c r="B26" s="2">
        <v>23</v>
      </c>
      <c r="C26" s="51">
        <v>10</v>
      </c>
      <c r="D26" s="51">
        <v>20</v>
      </c>
      <c r="E26" s="51"/>
      <c r="F26" s="66">
        <v>3.8622685185185184E-2</v>
      </c>
      <c r="G26" s="50" t="s">
        <v>28</v>
      </c>
      <c r="H26" s="50" t="s">
        <v>147</v>
      </c>
      <c r="I26" s="51" t="s">
        <v>32</v>
      </c>
      <c r="J26" s="51" t="s">
        <v>118</v>
      </c>
      <c r="K26" s="51" t="s">
        <v>1</v>
      </c>
      <c r="L26" s="60"/>
      <c r="M26" s="60"/>
      <c r="N26" s="60"/>
      <c r="O26" s="60">
        <f>$B26</f>
        <v>23</v>
      </c>
      <c r="P26" s="60"/>
      <c r="Q26" s="60"/>
      <c r="R26" s="60"/>
      <c r="S26" s="60"/>
      <c r="U26" s="60"/>
      <c r="V26" s="60"/>
      <c r="W26" s="60"/>
      <c r="X26" s="60">
        <f>$D26</f>
        <v>20</v>
      </c>
      <c r="Y26" s="60"/>
      <c r="Z26" s="60"/>
      <c r="AA26" s="60"/>
      <c r="AB26" s="60"/>
    </row>
    <row r="27" spans="1:28" x14ac:dyDescent="0.3">
      <c r="A27" s="51"/>
      <c r="B27" s="2">
        <v>24</v>
      </c>
      <c r="C27" s="51"/>
      <c r="D27" s="51"/>
      <c r="E27" s="51"/>
      <c r="F27" s="66">
        <v>3.8842592592592588E-2</v>
      </c>
      <c r="G27" s="50" t="s">
        <v>97</v>
      </c>
      <c r="H27" s="50" t="s">
        <v>148</v>
      </c>
      <c r="I27" s="51" t="s">
        <v>26</v>
      </c>
      <c r="J27" s="51" t="s">
        <v>120</v>
      </c>
      <c r="K27" s="51" t="s">
        <v>1</v>
      </c>
      <c r="L27" s="60"/>
      <c r="M27" s="60"/>
      <c r="N27" s="60"/>
      <c r="O27" s="60"/>
      <c r="P27" s="60"/>
      <c r="Q27" s="60"/>
      <c r="R27" s="60">
        <f>$B27</f>
        <v>24</v>
      </c>
      <c r="S27" s="60"/>
      <c r="U27" s="60"/>
      <c r="V27" s="60"/>
      <c r="W27" s="60"/>
      <c r="X27" s="60"/>
      <c r="Y27" s="60"/>
      <c r="Z27" s="60"/>
      <c r="AA27" s="60"/>
      <c r="AB27" s="60"/>
    </row>
    <row r="28" spans="1:28" x14ac:dyDescent="0.3">
      <c r="A28" s="51"/>
      <c r="B28" s="2">
        <v>25</v>
      </c>
      <c r="C28" s="51">
        <v>11</v>
      </c>
      <c r="D28" s="51">
        <v>21</v>
      </c>
      <c r="E28" s="51"/>
      <c r="F28" s="66">
        <v>3.9282407407407412E-2</v>
      </c>
      <c r="G28" s="50" t="s">
        <v>149</v>
      </c>
      <c r="H28" s="50" t="s">
        <v>65</v>
      </c>
      <c r="I28" s="51" t="s">
        <v>32</v>
      </c>
      <c r="J28" s="51" t="s">
        <v>116</v>
      </c>
      <c r="K28" s="51" t="s">
        <v>1</v>
      </c>
      <c r="L28" s="60"/>
      <c r="M28" s="60">
        <f>$B28</f>
        <v>25</v>
      </c>
      <c r="N28" s="60"/>
      <c r="O28" s="60"/>
      <c r="P28" s="60"/>
      <c r="Q28" s="60"/>
      <c r="R28" s="60"/>
      <c r="S28" s="60"/>
      <c r="U28" s="60"/>
      <c r="V28" s="60">
        <f>$D28</f>
        <v>21</v>
      </c>
      <c r="W28" s="60"/>
      <c r="X28" s="60"/>
      <c r="Y28" s="60"/>
      <c r="Z28" s="60"/>
      <c r="AA28" s="60"/>
      <c r="AB28" s="60"/>
    </row>
    <row r="29" spans="1:28" x14ac:dyDescent="0.3">
      <c r="A29" s="51"/>
      <c r="B29" s="2">
        <v>26</v>
      </c>
      <c r="C29" s="51">
        <v>5</v>
      </c>
      <c r="D29" s="51">
        <v>22</v>
      </c>
      <c r="E29" s="51"/>
      <c r="F29" s="66">
        <v>3.9618055555555552E-2</v>
      </c>
      <c r="G29" s="50" t="s">
        <v>42</v>
      </c>
      <c r="H29" s="50" t="s">
        <v>150</v>
      </c>
      <c r="I29" s="51" t="s">
        <v>35</v>
      </c>
      <c r="J29" s="51" t="s">
        <v>115</v>
      </c>
      <c r="K29" s="51" t="s">
        <v>1</v>
      </c>
      <c r="L29" s="60">
        <f>$B29</f>
        <v>26</v>
      </c>
      <c r="M29" s="60"/>
      <c r="N29" s="60"/>
      <c r="O29" s="60"/>
      <c r="P29" s="60"/>
      <c r="Q29" s="60"/>
      <c r="R29" s="60"/>
      <c r="S29" s="60"/>
      <c r="U29" s="60">
        <f>$D29</f>
        <v>22</v>
      </c>
      <c r="V29" s="60"/>
      <c r="W29" s="60"/>
      <c r="X29" s="60"/>
      <c r="Y29" s="60"/>
      <c r="Z29" s="60"/>
      <c r="AA29" s="60"/>
      <c r="AB29" s="60"/>
    </row>
    <row r="30" spans="1:28" x14ac:dyDescent="0.3">
      <c r="A30" s="51"/>
      <c r="B30" s="2">
        <v>27</v>
      </c>
      <c r="C30" s="51">
        <v>6</v>
      </c>
      <c r="D30" s="51">
        <v>23</v>
      </c>
      <c r="E30" s="51"/>
      <c r="F30" s="66">
        <v>3.9895833333333332E-2</v>
      </c>
      <c r="G30" s="50" t="s">
        <v>151</v>
      </c>
      <c r="H30" s="50" t="s">
        <v>152</v>
      </c>
      <c r="I30" s="51" t="s">
        <v>35</v>
      </c>
      <c r="J30" s="51" t="s">
        <v>121</v>
      </c>
      <c r="K30" s="51" t="s">
        <v>1</v>
      </c>
      <c r="L30" s="60"/>
      <c r="M30" s="60"/>
      <c r="N30" s="60"/>
      <c r="O30" s="60"/>
      <c r="P30" s="60"/>
      <c r="Q30" s="60">
        <f>$B30</f>
        <v>27</v>
      </c>
      <c r="R30" s="60"/>
      <c r="S30" s="60"/>
      <c r="U30" s="60"/>
      <c r="V30" s="60"/>
      <c r="W30" s="60"/>
      <c r="X30" s="60"/>
      <c r="Y30" s="60"/>
      <c r="Z30" s="60">
        <f>$D30</f>
        <v>23</v>
      </c>
      <c r="AA30" s="60"/>
      <c r="AB30" s="60"/>
    </row>
    <row r="31" spans="1:28" x14ac:dyDescent="0.3">
      <c r="A31" s="51"/>
      <c r="B31" s="2">
        <v>28</v>
      </c>
      <c r="C31" s="51">
        <v>7</v>
      </c>
      <c r="D31" s="51">
        <v>24</v>
      </c>
      <c r="E31" s="51"/>
      <c r="F31" s="66">
        <v>4.08912037037037E-2</v>
      </c>
      <c r="G31" s="50" t="s">
        <v>109</v>
      </c>
      <c r="H31" s="50" t="s">
        <v>56</v>
      </c>
      <c r="I31" s="51" t="s">
        <v>33</v>
      </c>
      <c r="J31" s="51" t="s">
        <v>116</v>
      </c>
      <c r="K31" s="51" t="s">
        <v>1</v>
      </c>
      <c r="L31" s="60"/>
      <c r="M31" s="60">
        <f>$B31</f>
        <v>28</v>
      </c>
      <c r="N31" s="60"/>
      <c r="O31" s="60"/>
      <c r="P31" s="60"/>
      <c r="Q31" s="60"/>
      <c r="R31" s="60"/>
      <c r="S31" s="60"/>
      <c r="U31" s="60"/>
      <c r="V31" s="60">
        <f>$D31</f>
        <v>24</v>
      </c>
      <c r="W31" s="60"/>
      <c r="X31" s="60"/>
      <c r="Y31" s="60"/>
      <c r="Z31" s="60"/>
      <c r="AA31" s="60"/>
      <c r="AB31" s="60"/>
    </row>
    <row r="32" spans="1:28" x14ac:dyDescent="0.3">
      <c r="A32" s="51"/>
      <c r="B32" s="2">
        <v>29</v>
      </c>
      <c r="C32" s="51">
        <v>7</v>
      </c>
      <c r="D32" s="51">
        <v>25</v>
      </c>
      <c r="E32" s="51"/>
      <c r="F32" s="66">
        <v>4.1134259259259259E-2</v>
      </c>
      <c r="G32" s="50" t="s">
        <v>153</v>
      </c>
      <c r="H32" s="50" t="s">
        <v>154</v>
      </c>
      <c r="I32" s="51" t="s">
        <v>35</v>
      </c>
      <c r="J32" s="51" t="s">
        <v>118</v>
      </c>
      <c r="K32" s="51" t="s">
        <v>1</v>
      </c>
      <c r="L32" s="60"/>
      <c r="M32" s="60"/>
      <c r="N32" s="60"/>
      <c r="O32" s="60">
        <f>$B32</f>
        <v>29</v>
      </c>
      <c r="P32" s="60"/>
      <c r="Q32" s="60"/>
      <c r="R32" s="60"/>
      <c r="S32" s="60"/>
      <c r="U32" s="60"/>
      <c r="V32" s="60"/>
      <c r="W32" s="60"/>
      <c r="X32" s="60">
        <f>$D32</f>
        <v>25</v>
      </c>
      <c r="Y32" s="60"/>
      <c r="Z32" s="60"/>
      <c r="AA32" s="60"/>
      <c r="AB32" s="60"/>
    </row>
    <row r="33" spans="1:28" x14ac:dyDescent="0.3">
      <c r="A33" s="51"/>
      <c r="B33" s="2">
        <v>30</v>
      </c>
      <c r="C33" s="51">
        <v>8</v>
      </c>
      <c r="D33" s="51">
        <v>26</v>
      </c>
      <c r="E33" s="51"/>
      <c r="F33" s="66">
        <v>4.1238425925925921E-2</v>
      </c>
      <c r="G33" s="50" t="s">
        <v>155</v>
      </c>
      <c r="H33" s="50" t="s">
        <v>156</v>
      </c>
      <c r="I33" s="51" t="s">
        <v>33</v>
      </c>
      <c r="J33" s="51" t="s">
        <v>116</v>
      </c>
      <c r="K33" s="51" t="s">
        <v>1</v>
      </c>
      <c r="L33" s="60"/>
      <c r="M33" s="60">
        <f>$B33</f>
        <v>30</v>
      </c>
      <c r="N33" s="60"/>
      <c r="O33" s="60"/>
      <c r="P33" s="60"/>
      <c r="Q33" s="60"/>
      <c r="R33" s="60"/>
      <c r="S33" s="60"/>
      <c r="U33" s="60"/>
      <c r="V33" s="60">
        <f>$D33</f>
        <v>26</v>
      </c>
      <c r="W33" s="60"/>
      <c r="X33" s="60"/>
      <c r="Y33" s="60"/>
      <c r="Z33" s="60"/>
      <c r="AA33" s="60"/>
      <c r="AB33" s="60"/>
    </row>
    <row r="34" spans="1:28" x14ac:dyDescent="0.3">
      <c r="A34" s="51"/>
      <c r="B34" s="2">
        <v>31</v>
      </c>
      <c r="C34" s="51">
        <v>12</v>
      </c>
      <c r="D34" s="51">
        <v>27</v>
      </c>
      <c r="E34" s="51"/>
      <c r="F34" s="66">
        <v>4.1608796296296297E-2</v>
      </c>
      <c r="G34" s="50" t="s">
        <v>48</v>
      </c>
      <c r="H34" s="50" t="s">
        <v>102</v>
      </c>
      <c r="I34" s="51" t="s">
        <v>32</v>
      </c>
      <c r="J34" s="51" t="s">
        <v>119</v>
      </c>
      <c r="K34" s="51" t="s">
        <v>1</v>
      </c>
      <c r="L34" s="60"/>
      <c r="M34" s="60"/>
      <c r="N34" s="60"/>
      <c r="O34" s="60"/>
      <c r="P34" s="60">
        <f>$B34</f>
        <v>31</v>
      </c>
      <c r="Q34" s="60"/>
      <c r="R34" s="60"/>
      <c r="S34" s="60"/>
      <c r="U34" s="60"/>
      <c r="V34" s="60"/>
      <c r="W34" s="60"/>
      <c r="X34" s="60"/>
      <c r="Y34" s="60">
        <f>$D34</f>
        <v>27</v>
      </c>
      <c r="Z34" s="60"/>
      <c r="AA34" s="60"/>
      <c r="AB34" s="60"/>
    </row>
    <row r="35" spans="1:28" x14ac:dyDescent="0.3">
      <c r="A35" s="51"/>
      <c r="B35" s="2">
        <v>32</v>
      </c>
      <c r="C35" s="51">
        <v>13</v>
      </c>
      <c r="D35" s="51">
        <v>28</v>
      </c>
      <c r="E35" s="51"/>
      <c r="F35" s="69">
        <v>4.1793981481481481E-2</v>
      </c>
      <c r="G35" s="50" t="s">
        <v>157</v>
      </c>
      <c r="H35" s="50" t="s">
        <v>158</v>
      </c>
      <c r="I35" s="51" t="s">
        <v>32</v>
      </c>
      <c r="J35" s="51" t="s">
        <v>115</v>
      </c>
      <c r="K35" s="51" t="s">
        <v>1</v>
      </c>
      <c r="L35" s="60">
        <f>$B35</f>
        <v>32</v>
      </c>
      <c r="M35" s="60"/>
      <c r="N35" s="60"/>
      <c r="O35" s="60"/>
      <c r="P35" s="60"/>
      <c r="Q35" s="60"/>
      <c r="R35" s="60"/>
      <c r="S35" s="60"/>
      <c r="U35" s="60">
        <f>$D35</f>
        <v>28</v>
      </c>
      <c r="V35" s="60"/>
      <c r="W35" s="60"/>
      <c r="X35" s="60"/>
      <c r="Y35" s="60"/>
      <c r="Z35" s="60"/>
      <c r="AA35" s="60"/>
      <c r="AB35" s="60"/>
    </row>
    <row r="36" spans="1:28" x14ac:dyDescent="0.3">
      <c r="A36" s="51"/>
      <c r="B36" s="2">
        <v>33</v>
      </c>
      <c r="C36" s="51">
        <v>8</v>
      </c>
      <c r="D36" s="51">
        <v>29</v>
      </c>
      <c r="E36" s="51"/>
      <c r="F36" s="69">
        <v>4.3055555555555562E-2</v>
      </c>
      <c r="G36" s="50" t="s">
        <v>159</v>
      </c>
      <c r="H36" s="50" t="s">
        <v>160</v>
      </c>
      <c r="I36" s="68" t="s">
        <v>35</v>
      </c>
      <c r="J36" s="51" t="s">
        <v>119</v>
      </c>
      <c r="K36" s="51" t="s">
        <v>1</v>
      </c>
      <c r="L36" s="60"/>
      <c r="M36" s="60"/>
      <c r="N36" s="60"/>
      <c r="O36" s="60"/>
      <c r="P36" s="60">
        <f>$B36</f>
        <v>33</v>
      </c>
      <c r="Q36" s="60"/>
      <c r="R36" s="60"/>
      <c r="S36" s="60"/>
      <c r="U36" s="60"/>
      <c r="V36" s="60"/>
      <c r="W36" s="60"/>
      <c r="X36" s="60"/>
      <c r="Y36" s="60">
        <f>$D36</f>
        <v>29</v>
      </c>
      <c r="Z36" s="60"/>
      <c r="AA36" s="60"/>
      <c r="AB36" s="60"/>
    </row>
    <row r="37" spans="1:28" x14ac:dyDescent="0.3">
      <c r="A37" s="51"/>
      <c r="B37" s="2">
        <v>34</v>
      </c>
      <c r="C37" s="51">
        <v>9</v>
      </c>
      <c r="D37" s="51">
        <v>30</v>
      </c>
      <c r="E37" s="51"/>
      <c r="F37" s="69">
        <v>4.4409722222222225E-2</v>
      </c>
      <c r="G37" s="50" t="s">
        <v>31</v>
      </c>
      <c r="H37" s="50" t="s">
        <v>105</v>
      </c>
      <c r="I37" s="51" t="s">
        <v>35</v>
      </c>
      <c r="J37" s="51" t="s">
        <v>116</v>
      </c>
      <c r="K37" s="51" t="s">
        <v>1</v>
      </c>
      <c r="L37" s="60"/>
      <c r="M37" s="60">
        <f>$B37</f>
        <v>34</v>
      </c>
      <c r="N37" s="60"/>
      <c r="O37" s="60"/>
      <c r="P37" s="60"/>
      <c r="Q37" s="60"/>
      <c r="R37" s="60"/>
      <c r="S37" s="60"/>
      <c r="U37" s="60"/>
      <c r="V37" s="60">
        <f>$D37</f>
        <v>30</v>
      </c>
      <c r="W37" s="60"/>
      <c r="X37" s="60"/>
      <c r="Y37" s="60"/>
      <c r="Z37" s="60"/>
      <c r="AA37" s="60"/>
      <c r="AB37" s="60"/>
    </row>
    <row r="38" spans="1:28" x14ac:dyDescent="0.3">
      <c r="A38" s="51"/>
      <c r="B38" s="2">
        <v>35</v>
      </c>
      <c r="C38" s="51"/>
      <c r="D38" s="51"/>
      <c r="E38" s="51"/>
      <c r="F38" s="69">
        <v>4.4722222222222219E-2</v>
      </c>
      <c r="G38" s="50" t="s">
        <v>37</v>
      </c>
      <c r="H38" s="50" t="s">
        <v>161</v>
      </c>
      <c r="I38" s="51" t="s">
        <v>26</v>
      </c>
      <c r="J38" s="51" t="s">
        <v>116</v>
      </c>
      <c r="K38" s="51" t="s">
        <v>1</v>
      </c>
      <c r="L38" s="60"/>
      <c r="M38" s="60">
        <f>$B38</f>
        <v>35</v>
      </c>
      <c r="N38" s="60"/>
      <c r="O38" s="60"/>
      <c r="P38" s="60"/>
      <c r="Q38" s="60"/>
      <c r="R38" s="60"/>
      <c r="S38" s="60"/>
      <c r="U38" s="60"/>
      <c r="V38" s="60"/>
      <c r="W38" s="60"/>
      <c r="X38" s="60"/>
      <c r="Y38" s="60"/>
      <c r="Z38" s="60"/>
      <c r="AA38" s="60"/>
      <c r="AB38" s="60"/>
    </row>
    <row r="39" spans="1:28" x14ac:dyDescent="0.3">
      <c r="A39" s="51"/>
      <c r="B39" s="2">
        <v>36</v>
      </c>
      <c r="C39" s="51">
        <v>14</v>
      </c>
      <c r="D39" s="51">
        <v>31</v>
      </c>
      <c r="E39" s="51"/>
      <c r="F39" s="69">
        <v>4.5393518518518521E-2</v>
      </c>
      <c r="G39" s="50" t="s">
        <v>96</v>
      </c>
      <c r="H39" s="50" t="s">
        <v>162</v>
      </c>
      <c r="I39" s="51" t="s">
        <v>32</v>
      </c>
      <c r="J39" s="51" t="s">
        <v>115</v>
      </c>
      <c r="K39" s="51" t="s">
        <v>1</v>
      </c>
      <c r="L39" s="60">
        <f>$B39</f>
        <v>36</v>
      </c>
      <c r="M39" s="60"/>
      <c r="N39" s="60"/>
      <c r="O39" s="60"/>
      <c r="P39" s="60"/>
      <c r="Q39" s="60"/>
      <c r="R39" s="60"/>
      <c r="S39" s="60"/>
      <c r="U39" s="60">
        <f>$D39</f>
        <v>31</v>
      </c>
      <c r="V39" s="60"/>
      <c r="W39" s="60"/>
      <c r="X39" s="60"/>
      <c r="Y39" s="60"/>
      <c r="Z39" s="60"/>
      <c r="AA39" s="60"/>
      <c r="AB39" s="60"/>
    </row>
    <row r="40" spans="1:28" x14ac:dyDescent="0.3">
      <c r="A40" s="51"/>
      <c r="B40" s="2">
        <v>37</v>
      </c>
      <c r="C40" s="51">
        <v>10</v>
      </c>
      <c r="D40" s="51">
        <v>32</v>
      </c>
      <c r="E40" s="51"/>
      <c r="F40" s="69">
        <v>4.5405092592592594E-2</v>
      </c>
      <c r="G40" s="50" t="s">
        <v>163</v>
      </c>
      <c r="H40" s="50" t="s">
        <v>164</v>
      </c>
      <c r="I40" s="51" t="s">
        <v>35</v>
      </c>
      <c r="J40" s="51" t="s">
        <v>115</v>
      </c>
      <c r="K40" s="51" t="s">
        <v>1</v>
      </c>
      <c r="L40" s="60">
        <f>$B40</f>
        <v>37</v>
      </c>
      <c r="M40" s="60"/>
      <c r="N40" s="60"/>
      <c r="O40" s="60"/>
      <c r="P40" s="60"/>
      <c r="Q40" s="60"/>
      <c r="R40" s="60"/>
      <c r="S40" s="60"/>
      <c r="U40" s="60">
        <f>$D40</f>
        <v>32</v>
      </c>
      <c r="V40" s="60"/>
      <c r="W40" s="60"/>
      <c r="X40" s="60"/>
      <c r="Y40" s="60"/>
      <c r="Z40" s="60"/>
      <c r="AA40" s="60"/>
      <c r="AB40" s="60"/>
    </row>
    <row r="41" spans="1:28" x14ac:dyDescent="0.3">
      <c r="A41" s="51"/>
      <c r="B41" s="2">
        <v>38</v>
      </c>
      <c r="C41" s="51"/>
      <c r="D41" s="51"/>
      <c r="E41" s="51"/>
      <c r="F41" s="69">
        <v>5.1388888888888894E-2</v>
      </c>
      <c r="G41" s="50" t="s">
        <v>103</v>
      </c>
      <c r="H41" s="50" t="s">
        <v>73</v>
      </c>
      <c r="I41" s="51" t="s">
        <v>26</v>
      </c>
      <c r="J41" s="51" t="s">
        <v>115</v>
      </c>
      <c r="K41" s="51" t="s">
        <v>1</v>
      </c>
      <c r="L41" s="60">
        <f>$B41</f>
        <v>38</v>
      </c>
      <c r="M41" s="60"/>
      <c r="N41" s="60"/>
      <c r="O41" s="60"/>
      <c r="P41" s="60"/>
      <c r="Q41" s="60"/>
      <c r="R41" s="60"/>
      <c r="S41" s="60"/>
      <c r="U41" s="60"/>
      <c r="V41" s="60"/>
      <c r="W41" s="60"/>
      <c r="X41" s="60"/>
      <c r="Y41" s="60"/>
      <c r="Z41" s="60"/>
      <c r="AA41" s="60"/>
      <c r="AB41" s="60"/>
    </row>
    <row r="42" spans="1:28" x14ac:dyDescent="0.3">
      <c r="A42" s="51"/>
      <c r="B42" s="2">
        <v>39</v>
      </c>
      <c r="C42" s="51">
        <v>11</v>
      </c>
      <c r="D42" s="51">
        <v>33</v>
      </c>
      <c r="E42" s="51"/>
      <c r="F42" s="69">
        <v>7.5312500000000004E-2</v>
      </c>
      <c r="G42" s="50" t="s">
        <v>30</v>
      </c>
      <c r="H42" s="50" t="s">
        <v>165</v>
      </c>
      <c r="I42" s="51" t="s">
        <v>35</v>
      </c>
      <c r="J42" s="51" t="s">
        <v>121</v>
      </c>
      <c r="K42" s="68" t="s">
        <v>1</v>
      </c>
      <c r="L42" s="60"/>
      <c r="M42" s="60"/>
      <c r="N42" s="60"/>
      <c r="O42" s="60"/>
      <c r="P42" s="60"/>
      <c r="Q42" s="60">
        <f>$B42</f>
        <v>39</v>
      </c>
      <c r="R42" s="60"/>
      <c r="S42" s="60"/>
      <c r="U42" s="60"/>
      <c r="V42" s="60"/>
      <c r="W42" s="60"/>
      <c r="X42" s="60"/>
      <c r="Y42" s="60"/>
      <c r="Z42" s="60">
        <f>$D42</f>
        <v>33</v>
      </c>
      <c r="AA42" s="60"/>
      <c r="AB42" s="60"/>
    </row>
    <row r="43" spans="1:28" x14ac:dyDescent="0.3">
      <c r="A43" s="51"/>
      <c r="B43" s="2">
        <v>40</v>
      </c>
      <c r="C43" s="51">
        <v>15</v>
      </c>
      <c r="D43" s="51">
        <v>34</v>
      </c>
      <c r="E43" s="51"/>
      <c r="F43" s="69">
        <v>7.5324074074074085E-2</v>
      </c>
      <c r="G43" s="50" t="s">
        <v>29</v>
      </c>
      <c r="H43" s="50" t="s">
        <v>166</v>
      </c>
      <c r="I43" s="51" t="s">
        <v>32</v>
      </c>
      <c r="J43" s="51" t="s">
        <v>121</v>
      </c>
      <c r="K43" s="51" t="s">
        <v>1</v>
      </c>
      <c r="L43" s="60"/>
      <c r="M43" s="60"/>
      <c r="N43" s="60"/>
      <c r="O43" s="60"/>
      <c r="P43" s="60"/>
      <c r="Q43" s="60">
        <f>$B43</f>
        <v>40</v>
      </c>
      <c r="R43" s="60"/>
      <c r="S43" s="60"/>
      <c r="U43" s="60"/>
      <c r="V43" s="60"/>
      <c r="W43" s="60"/>
      <c r="X43" s="60"/>
      <c r="Y43" s="60"/>
      <c r="Z43" s="60">
        <f>$D43</f>
        <v>34</v>
      </c>
      <c r="AA43" s="60"/>
      <c r="AB43" s="60"/>
    </row>
    <row r="44" spans="1:28" x14ac:dyDescent="0.3">
      <c r="A44" s="51"/>
      <c r="B44" s="2">
        <v>41</v>
      </c>
      <c r="C44" s="51"/>
      <c r="D44" s="51">
        <v>35</v>
      </c>
      <c r="E44" s="51"/>
      <c r="F44" s="66"/>
      <c r="L44" s="60"/>
      <c r="M44" s="60"/>
      <c r="N44" s="60">
        <f t="shared" ref="N44:N49" si="0">$B44</f>
        <v>41</v>
      </c>
      <c r="O44" s="60"/>
      <c r="P44" s="60"/>
      <c r="Q44" s="60">
        <f t="shared" ref="Q44:R48" si="1">$B44</f>
        <v>41</v>
      </c>
      <c r="R44" s="60">
        <f t="shared" si="1"/>
        <v>41</v>
      </c>
      <c r="S44" s="60">
        <f t="shared" ref="S44:S46" si="2">$B44</f>
        <v>41</v>
      </c>
      <c r="U44" s="60"/>
      <c r="V44" s="60"/>
      <c r="W44" s="60">
        <f t="shared" ref="W44:W46" si="3">$D44</f>
        <v>35</v>
      </c>
      <c r="X44" s="60"/>
      <c r="Y44" s="60"/>
      <c r="Z44" s="60"/>
      <c r="AA44" s="60">
        <f t="shared" ref="AA44:AB46" si="4">$D44</f>
        <v>35</v>
      </c>
      <c r="AB44" s="60">
        <f t="shared" si="4"/>
        <v>35</v>
      </c>
    </row>
    <row r="45" spans="1:28" x14ac:dyDescent="0.3">
      <c r="A45" s="51"/>
      <c r="B45" s="2">
        <v>41</v>
      </c>
      <c r="C45" s="51"/>
      <c r="D45" s="51">
        <v>35</v>
      </c>
      <c r="E45" s="51"/>
      <c r="F45" s="66"/>
      <c r="L45" s="60"/>
      <c r="M45" s="60"/>
      <c r="N45" s="60">
        <f t="shared" si="0"/>
        <v>41</v>
      </c>
      <c r="O45" s="60"/>
      <c r="P45" s="60"/>
      <c r="Q45" s="60">
        <f t="shared" si="1"/>
        <v>41</v>
      </c>
      <c r="R45" s="60">
        <f t="shared" si="1"/>
        <v>41</v>
      </c>
      <c r="S45" s="60">
        <f t="shared" si="2"/>
        <v>41</v>
      </c>
      <c r="U45" s="60"/>
      <c r="V45" s="60"/>
      <c r="W45" s="60">
        <f t="shared" si="3"/>
        <v>35</v>
      </c>
      <c r="X45" s="60"/>
      <c r="Y45" s="60"/>
      <c r="Z45" s="60"/>
      <c r="AA45" s="60">
        <f t="shared" si="4"/>
        <v>35</v>
      </c>
      <c r="AB45" s="60"/>
    </row>
    <row r="46" spans="1:28" x14ac:dyDescent="0.3">
      <c r="A46" s="51"/>
      <c r="B46" s="2">
        <v>41</v>
      </c>
      <c r="C46" s="51"/>
      <c r="D46" s="51">
        <v>35</v>
      </c>
      <c r="E46" s="51"/>
      <c r="F46" s="66"/>
      <c r="L46" s="60"/>
      <c r="M46" s="60"/>
      <c r="N46" s="60">
        <f t="shared" si="0"/>
        <v>41</v>
      </c>
      <c r="O46" s="60"/>
      <c r="P46" s="60"/>
      <c r="Q46" s="60"/>
      <c r="R46" s="60">
        <f t="shared" si="1"/>
        <v>41</v>
      </c>
      <c r="S46" s="60">
        <f t="shared" si="2"/>
        <v>41</v>
      </c>
      <c r="U46" s="60"/>
      <c r="V46" s="60"/>
      <c r="W46" s="60">
        <f t="shared" si="3"/>
        <v>35</v>
      </c>
      <c r="X46" s="60"/>
      <c r="Y46" s="60"/>
      <c r="Z46" s="60"/>
      <c r="AA46" s="60">
        <f t="shared" si="4"/>
        <v>35</v>
      </c>
      <c r="AB46" s="60"/>
    </row>
    <row r="47" spans="1:28" x14ac:dyDescent="0.3">
      <c r="A47" s="51"/>
      <c r="B47" s="2">
        <v>41</v>
      </c>
      <c r="C47" s="51"/>
      <c r="D47" s="51"/>
      <c r="E47" s="51"/>
      <c r="F47" s="66"/>
      <c r="L47" s="60"/>
      <c r="M47" s="60"/>
      <c r="N47" s="60">
        <f t="shared" si="0"/>
        <v>41</v>
      </c>
      <c r="O47" s="60"/>
      <c r="P47" s="60"/>
      <c r="Q47" s="60"/>
      <c r="R47" s="60">
        <f t="shared" si="1"/>
        <v>41</v>
      </c>
      <c r="S47" s="60"/>
      <c r="U47" s="60"/>
      <c r="V47" s="60"/>
      <c r="W47" s="60"/>
      <c r="X47" s="60"/>
      <c r="Y47" s="60"/>
      <c r="Z47" s="60"/>
      <c r="AA47" s="60"/>
      <c r="AB47" s="60"/>
    </row>
    <row r="48" spans="1:28" x14ac:dyDescent="0.3">
      <c r="A48" s="51"/>
      <c r="B48" s="2">
        <v>41</v>
      </c>
      <c r="C48" s="51"/>
      <c r="D48" s="51"/>
      <c r="E48" s="51"/>
      <c r="F48" s="66"/>
      <c r="L48" s="60"/>
      <c r="M48" s="60"/>
      <c r="N48" s="60">
        <f t="shared" si="0"/>
        <v>41</v>
      </c>
      <c r="O48" s="60"/>
      <c r="P48" s="60"/>
      <c r="Q48" s="60"/>
      <c r="R48" s="60">
        <f t="shared" si="1"/>
        <v>41</v>
      </c>
      <c r="S48" s="60"/>
      <c r="U48" s="60"/>
      <c r="V48" s="60"/>
      <c r="W48" s="60"/>
      <c r="X48" s="60"/>
      <c r="Y48" s="60"/>
      <c r="Z48" s="60"/>
      <c r="AA48" s="60"/>
      <c r="AB48" s="60"/>
    </row>
    <row r="49" spans="1:28" x14ac:dyDescent="0.3">
      <c r="A49" s="51"/>
      <c r="B49" s="2">
        <v>41</v>
      </c>
      <c r="C49" s="51"/>
      <c r="D49" s="51"/>
      <c r="E49" s="51"/>
      <c r="F49" s="66"/>
      <c r="L49" s="60"/>
      <c r="M49" s="60"/>
      <c r="N49" s="60">
        <f t="shared" si="0"/>
        <v>41</v>
      </c>
      <c r="O49" s="60"/>
      <c r="P49" s="60"/>
      <c r="Q49" s="60"/>
      <c r="R49" s="60"/>
      <c r="S49" s="60"/>
      <c r="U49" s="60"/>
      <c r="V49" s="60"/>
      <c r="W49" s="60"/>
      <c r="X49" s="60"/>
      <c r="Y49" s="60"/>
      <c r="Z49" s="60"/>
      <c r="AA49" s="60"/>
      <c r="AB49" s="60"/>
    </row>
    <row r="50" spans="1:28" x14ac:dyDescent="0.3">
      <c r="A50" s="51"/>
      <c r="B50" s="47"/>
      <c r="C50" s="51"/>
      <c r="D50" s="51"/>
      <c r="E50" s="51"/>
      <c r="F50" s="54"/>
    </row>
    <row r="51" spans="1:28" x14ac:dyDescent="0.3">
      <c r="C51" s="48"/>
      <c r="H51" s="61" t="s">
        <v>20</v>
      </c>
      <c r="L51" s="50"/>
      <c r="M51" s="50"/>
      <c r="N51" s="50"/>
      <c r="O51" s="53">
        <f>SUM(SMALL(O$4:O$50,{7,8,9,10,11,12}))</f>
        <v>132</v>
      </c>
      <c r="P51" s="50"/>
      <c r="Q51" s="50"/>
      <c r="R51" s="50"/>
      <c r="S51" s="50"/>
      <c r="U51" s="50"/>
      <c r="V51" s="53">
        <f>SUM(SMALL(V$4:V$50,{4,5,6}))</f>
        <v>80</v>
      </c>
      <c r="W51" s="50"/>
      <c r="X51" s="53">
        <f>SUM(SMALL(X$4:X$50,{4,5,6}))</f>
        <v>44</v>
      </c>
      <c r="Y51" s="53">
        <f>SUM(SMALL(Y$4:Y$50,{4,5,6}))</f>
        <v>50</v>
      </c>
      <c r="Z51" s="50"/>
      <c r="AA51" s="50"/>
      <c r="AB51" s="50"/>
    </row>
    <row r="52" spans="1:28" x14ac:dyDescent="0.3">
      <c r="C52" s="48"/>
      <c r="H52" s="48"/>
      <c r="I52" s="47"/>
      <c r="J52" s="47"/>
      <c r="K52" s="47"/>
      <c r="L52" s="50"/>
      <c r="M52" s="50"/>
      <c r="N52" s="50"/>
      <c r="O52" s="53">
        <f>COUNT(SMALL(O$4:O$50,{7,8,9,10,11,12}))</f>
        <v>6</v>
      </c>
      <c r="P52" s="50"/>
      <c r="Q52" s="50"/>
      <c r="R52" s="50"/>
      <c r="S52" s="50"/>
      <c r="U52" s="50"/>
      <c r="V52" s="53">
        <f>COUNT(SMALL(V$4:V$50,{4,5,6}))</f>
        <v>3</v>
      </c>
      <c r="W52" s="50"/>
      <c r="X52" s="53">
        <f>COUNT(SMALL(X$4:X$50,{4,5,6}))</f>
        <v>3</v>
      </c>
      <c r="Y52" s="53">
        <f>COUNT(SMALL(Y$4:Y$50,{4,5,6}))</f>
        <v>3</v>
      </c>
      <c r="Z52" s="50"/>
      <c r="AA52" s="50"/>
      <c r="AB52" s="50"/>
    </row>
    <row r="53" spans="1:28" x14ac:dyDescent="0.3">
      <c r="C53" s="48"/>
      <c r="H53" s="48"/>
      <c r="I53" s="47"/>
      <c r="J53" s="47"/>
      <c r="K53" s="47"/>
      <c r="L53" s="50"/>
      <c r="M53" s="50"/>
      <c r="N53" s="50"/>
      <c r="P53" s="50"/>
      <c r="Q53" s="50"/>
      <c r="R53" s="50"/>
      <c r="S53" s="50"/>
      <c r="U53" s="50"/>
      <c r="W53" s="50"/>
    </row>
    <row r="54" spans="1:28" x14ac:dyDescent="0.3">
      <c r="C54" s="48"/>
      <c r="H54" s="62" t="s">
        <v>21</v>
      </c>
      <c r="K54" s="50"/>
      <c r="L54" s="50"/>
      <c r="M54" s="50"/>
      <c r="N54" s="50"/>
      <c r="P54" s="50"/>
      <c r="Q54" s="50"/>
      <c r="R54" s="50"/>
      <c r="S54" s="50"/>
      <c r="U54" s="50"/>
      <c r="V54" s="50"/>
      <c r="W54" s="50"/>
      <c r="X54" s="63">
        <f>SUM(SMALL(X$4:X$50,{7,8,9}))</f>
        <v>57</v>
      </c>
      <c r="Y54" s="50"/>
      <c r="Z54" s="50"/>
      <c r="AA54" s="50"/>
      <c r="AB54" s="50"/>
    </row>
    <row r="55" spans="1:28" x14ac:dyDescent="0.3">
      <c r="C55" s="48"/>
      <c r="H55" s="48"/>
      <c r="K55" s="50"/>
      <c r="L55" s="50"/>
      <c r="M55" s="50"/>
      <c r="N55" s="50"/>
      <c r="P55" s="50"/>
      <c r="Q55" s="50"/>
      <c r="R55" s="50"/>
      <c r="S55" s="50"/>
      <c r="U55" s="50"/>
      <c r="V55" s="50"/>
      <c r="W55" s="50"/>
      <c r="X55" s="63">
        <f>COUNT(SMALL(X$4:X$50,{7,8,9}))</f>
        <v>3</v>
      </c>
      <c r="Y55" s="50"/>
      <c r="Z55" s="50"/>
      <c r="AA55" s="50"/>
      <c r="AB55" s="50"/>
    </row>
    <row r="56" spans="1:28" x14ac:dyDescent="0.3">
      <c r="C56" s="48"/>
      <c r="H56" s="48"/>
      <c r="K56" s="50"/>
      <c r="Q56" s="50"/>
      <c r="R56" s="50"/>
      <c r="S56" s="50"/>
      <c r="U56" s="50"/>
      <c r="V56" s="50"/>
      <c r="X56" s="50"/>
      <c r="Y56" s="50"/>
    </row>
    <row r="57" spans="1:28" x14ac:dyDescent="0.3">
      <c r="C57" s="48"/>
      <c r="H57" s="64" t="s">
        <v>22</v>
      </c>
      <c r="K57" s="50"/>
      <c r="Q57" s="50"/>
      <c r="R57" s="50"/>
      <c r="S57" s="50"/>
      <c r="U57" s="50"/>
      <c r="V57" s="50"/>
      <c r="X57" s="50"/>
      <c r="Y57" s="50"/>
      <c r="Z57" s="50"/>
      <c r="AA57" s="50"/>
      <c r="AB57" s="50"/>
    </row>
    <row r="58" spans="1:28" x14ac:dyDescent="0.3">
      <c r="C58" s="48"/>
      <c r="K58" s="50"/>
      <c r="Q58" s="50"/>
      <c r="R58" s="50"/>
      <c r="S58" s="50"/>
      <c r="U58" s="50"/>
      <c r="V58" s="50"/>
      <c r="X58" s="50"/>
      <c r="Y58" s="50"/>
      <c r="Z58" s="50"/>
      <c r="AA58" s="50"/>
      <c r="AB58" s="50"/>
    </row>
    <row r="59" spans="1:28" x14ac:dyDescent="0.3">
      <c r="C59" s="48"/>
      <c r="K59" s="50"/>
      <c r="Q59" s="50"/>
      <c r="R59" s="50"/>
      <c r="S59" s="50"/>
      <c r="Y59" s="50"/>
      <c r="Z59" s="50"/>
      <c r="AA59" s="50"/>
      <c r="AB59" s="50"/>
    </row>
    <row r="60" spans="1:28" x14ac:dyDescent="0.3">
      <c r="C60" s="48"/>
      <c r="H60" s="65" t="s">
        <v>23</v>
      </c>
      <c r="K60" s="50"/>
      <c r="Q60" s="50"/>
      <c r="R60" s="50"/>
      <c r="S60" s="50"/>
      <c r="X60" s="50"/>
      <c r="Y60" s="50"/>
      <c r="Z60" s="50"/>
      <c r="AA60" s="50"/>
      <c r="AB60" s="50"/>
    </row>
    <row r="61" spans="1:28" x14ac:dyDescent="0.3">
      <c r="C61" s="48"/>
      <c r="K61" s="50"/>
      <c r="Q61" s="50"/>
      <c r="R61" s="50"/>
      <c r="S61" s="50"/>
      <c r="X61" s="50"/>
      <c r="Y61" s="50"/>
      <c r="Z61" s="50"/>
      <c r="AA61" s="50"/>
      <c r="AB61" s="50"/>
    </row>
    <row r="62" spans="1:28" s="48" customFormat="1" x14ac:dyDescent="0.3">
      <c r="I62" s="47"/>
      <c r="J62" s="47"/>
      <c r="K62" s="47"/>
      <c r="L62" s="47"/>
      <c r="M62" s="47"/>
      <c r="N62" s="47"/>
      <c r="O62" s="47"/>
      <c r="P62" s="47"/>
      <c r="T62" s="47"/>
      <c r="U62" s="47"/>
      <c r="V62" s="47"/>
      <c r="W62" s="47"/>
    </row>
    <row r="63" spans="1:28" x14ac:dyDescent="0.3">
      <c r="L63" s="51">
        <f t="shared" ref="L63:S63" si="5">COUNTA(L4:L50)</f>
        <v>6</v>
      </c>
      <c r="M63" s="51">
        <f t="shared" si="5"/>
        <v>7</v>
      </c>
      <c r="N63" s="51">
        <f t="shared" si="5"/>
        <v>6</v>
      </c>
      <c r="O63" s="51">
        <f t="shared" si="5"/>
        <v>12</v>
      </c>
      <c r="P63" s="51">
        <f t="shared" si="5"/>
        <v>7</v>
      </c>
      <c r="Q63" s="51">
        <f t="shared" si="5"/>
        <v>6</v>
      </c>
      <c r="R63" s="51">
        <f t="shared" si="5"/>
        <v>6</v>
      </c>
      <c r="S63" s="51">
        <f t="shared" si="5"/>
        <v>6</v>
      </c>
      <c r="T63" s="51"/>
      <c r="U63" s="51">
        <f t="shared" ref="U63:AB63" si="6">COUNTA(U4:U50)</f>
        <v>5</v>
      </c>
      <c r="V63" s="51">
        <f t="shared" si="6"/>
        <v>6</v>
      </c>
      <c r="W63" s="51">
        <f t="shared" si="6"/>
        <v>3</v>
      </c>
      <c r="X63" s="51">
        <f t="shared" si="6"/>
        <v>10</v>
      </c>
      <c r="Y63" s="51">
        <f t="shared" si="6"/>
        <v>7</v>
      </c>
      <c r="Z63" s="51">
        <f t="shared" si="6"/>
        <v>4</v>
      </c>
      <c r="AA63" s="51">
        <f t="shared" si="6"/>
        <v>3</v>
      </c>
      <c r="AB63" s="51">
        <f t="shared" si="6"/>
        <v>3</v>
      </c>
    </row>
  </sheetData>
  <sortState xmlns:xlrd2="http://schemas.microsoft.com/office/spreadsheetml/2017/richdata2" ref="A4:AB43">
    <sortCondition ref="B4:B43"/>
  </sortState>
  <phoneticPr fontId="0" type="noConversion"/>
  <conditionalFormatting sqref="E4">
    <cfRule type="duplicateValues" dxfId="5" priority="2"/>
  </conditionalFormatting>
  <conditionalFormatting sqref="E5:E49">
    <cfRule type="duplicateValues" dxfId="4" priority="12"/>
  </conditionalFormatting>
  <conditionalFormatting sqref="E4:E49">
    <cfRule type="duplicateValues" dxfId="3" priority="13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4"/>
  <sheetViews>
    <sheetView zoomScale="75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L4" sqref="L4"/>
    </sheetView>
  </sheetViews>
  <sheetFormatPr defaultColWidth="9.109375" defaultRowHeight="14.4" x14ac:dyDescent="0.3"/>
  <cols>
    <col min="1" max="1" width="7.109375" style="50" hidden="1" customWidth="1"/>
    <col min="2" max="2" width="5.6640625" style="50" bestFit="1" customWidth="1"/>
    <col min="3" max="4" width="5.33203125" style="50" bestFit="1" customWidth="1"/>
    <col min="5" max="5" width="5.88671875" style="50" hidden="1" customWidth="1"/>
    <col min="6" max="6" width="7.6640625" style="50" customWidth="1"/>
    <col min="7" max="7" width="12.88671875" style="50" customWidth="1"/>
    <col min="8" max="8" width="15" style="50" bestFit="1" customWidth="1"/>
    <col min="9" max="9" width="6" style="51" customWidth="1"/>
    <col min="10" max="10" width="6.5546875" style="51" customWidth="1"/>
    <col min="11" max="11" width="5.44140625" style="51" bestFit="1" customWidth="1"/>
    <col min="12" max="16" width="8.5546875" style="51" bestFit="1" customWidth="1"/>
    <col min="17" max="19" width="8.5546875" style="51" customWidth="1"/>
    <col min="20" max="20" width="1.6640625" style="47" customWidth="1"/>
    <col min="21" max="25" width="8.5546875" style="51" bestFit="1" customWidth="1"/>
    <col min="26" max="28" width="8.5546875" style="51" customWidth="1"/>
    <col min="29" max="16384" width="9.109375" style="50"/>
  </cols>
  <sheetData>
    <row r="1" spans="1:28" s="58" customFormat="1" x14ac:dyDescent="0.3">
      <c r="A1" s="55" t="s">
        <v>24</v>
      </c>
      <c r="B1" s="55" t="s">
        <v>114</v>
      </c>
      <c r="C1" s="55"/>
      <c r="D1" s="55"/>
      <c r="E1" s="55"/>
      <c r="F1" s="55"/>
      <c r="G1" s="55"/>
      <c r="H1" s="55"/>
      <c r="I1" s="55"/>
      <c r="J1" s="55"/>
      <c r="K1" s="55"/>
      <c r="L1" s="56" t="s">
        <v>115</v>
      </c>
      <c r="M1" s="56" t="s">
        <v>116</v>
      </c>
      <c r="N1" s="56" t="s">
        <v>117</v>
      </c>
      <c r="O1" s="56" t="s">
        <v>118</v>
      </c>
      <c r="P1" s="56" t="s">
        <v>119</v>
      </c>
      <c r="Q1" s="56" t="s">
        <v>121</v>
      </c>
      <c r="R1" s="56" t="s">
        <v>120</v>
      </c>
      <c r="S1" s="56" t="s">
        <v>122</v>
      </c>
      <c r="T1" s="57"/>
      <c r="U1" s="56" t="s">
        <v>115</v>
      </c>
      <c r="V1" s="56" t="s">
        <v>116</v>
      </c>
      <c r="W1" s="56" t="s">
        <v>117</v>
      </c>
      <c r="X1" s="56" t="s">
        <v>118</v>
      </c>
      <c r="Y1" s="56" t="s">
        <v>119</v>
      </c>
      <c r="Z1" s="56" t="s">
        <v>121</v>
      </c>
      <c r="AA1" s="56" t="s">
        <v>120</v>
      </c>
      <c r="AB1" s="56" t="s">
        <v>122</v>
      </c>
    </row>
    <row r="2" spans="1:28" x14ac:dyDescent="0.3">
      <c r="A2" s="55" t="s">
        <v>94</v>
      </c>
      <c r="B2" s="55" t="s">
        <v>108</v>
      </c>
      <c r="C2" s="55"/>
      <c r="D2" s="55"/>
      <c r="E2" s="55"/>
      <c r="F2" s="55"/>
      <c r="G2" s="55"/>
      <c r="H2" s="55"/>
      <c r="I2" s="55"/>
      <c r="J2" s="55"/>
      <c r="K2" s="55"/>
      <c r="L2" s="59">
        <f>SUM(SMALL(L$4:L$74,{1,2,3,4,5,6,7,8,9,10,11,12}))</f>
        <v>615</v>
      </c>
      <c r="M2" s="59">
        <f>SUM(SMALL(M$4:M$74,{1,2,3,4,5,6,7,8,9,10,11,12}))</f>
        <v>674</v>
      </c>
      <c r="N2" s="59">
        <f>SUM(SMALL(N$4:N$74,{1,2,3,4,5,6,7,8,9,10,11,12}))</f>
        <v>708</v>
      </c>
      <c r="O2" s="59">
        <f>SUM(SMALL(O$4:O$74,{1,2,3,4,5,6,7,8,9,10,11,12}))</f>
        <v>199</v>
      </c>
      <c r="P2" s="59">
        <f>SUM(SMALL(P$4:P$74,{1,2,3,4,5,6,7,8,9,10,11,12}))</f>
        <v>367</v>
      </c>
      <c r="Q2" s="59">
        <f>SUM(SMALL(Q$4:Q$74,{1,2,3,4,5,6,7,8,9,10,11,12}))</f>
        <v>359</v>
      </c>
      <c r="R2" s="59">
        <f>SUM(SMALL(R$4:R$74,{1,2,3,4,5,6,7,8,9,10,11,12}))</f>
        <v>615</v>
      </c>
      <c r="S2" s="59">
        <f>SUM(SMALL(S$4:S$74,{1,2,3,4,5,6,7,8,9,10,11,12}))</f>
        <v>452</v>
      </c>
      <c r="T2" s="57"/>
      <c r="U2" s="59">
        <f>SUM(SMALL(U$4:U$74,{1,2,3,4,5,6}))</f>
        <v>237</v>
      </c>
      <c r="V2" s="59">
        <f>SUM(SMALL(V$4:V$74,{1,2,3,4,5,6}))</f>
        <v>235</v>
      </c>
      <c r="W2" s="59">
        <f>SUM(SMALL(W$4:W$74,{1,2,3,4,5,6}))</f>
        <v>268</v>
      </c>
      <c r="X2" s="59">
        <f>SUM(SMALL(X$4:X$74,{1,2,3,4,5,6}))</f>
        <v>51</v>
      </c>
      <c r="Y2" s="59">
        <f>SUM(SMALL(Y$4:Y$74,{1,2,3,4,5,6}))</f>
        <v>118</v>
      </c>
      <c r="Z2" s="59">
        <f>SUM(SMALL(Z$4:Z$74,{1,2,3,4,5,6}))</f>
        <v>55</v>
      </c>
      <c r="AA2" s="59">
        <f>SUM(SMALL(AA$4:AA$74,{1,2,3,4,5,6}))</f>
        <v>223</v>
      </c>
      <c r="AB2" s="59">
        <f>SUM(SMALL(AB$4:AB$74,{1,2,3,4,5,6}))</f>
        <v>137</v>
      </c>
    </row>
    <row r="3" spans="1:28" s="58" customFormat="1" x14ac:dyDescent="0.3">
      <c r="A3" s="56" t="s">
        <v>19</v>
      </c>
      <c r="B3" s="56" t="s">
        <v>2</v>
      </c>
      <c r="C3" s="56" t="s">
        <v>18</v>
      </c>
      <c r="D3" s="56" t="s">
        <v>3</v>
      </c>
      <c r="E3" s="56" t="s">
        <v>4</v>
      </c>
      <c r="F3" s="56" t="s">
        <v>5</v>
      </c>
      <c r="G3" s="58" t="s">
        <v>6</v>
      </c>
      <c r="H3" s="58" t="s">
        <v>7</v>
      </c>
      <c r="I3" s="56" t="s">
        <v>8</v>
      </c>
      <c r="J3" s="56" t="s">
        <v>9</v>
      </c>
      <c r="K3" s="56" t="s">
        <v>10</v>
      </c>
      <c r="L3" s="59">
        <f>COUNT(SMALL(L$4:L$74,{1,2,3,4,5,6,7,8,9,10,11,12}))</f>
        <v>12</v>
      </c>
      <c r="M3" s="59">
        <f>COUNT(SMALL(M$4:M$74,{1,2,3,4,5,6,7,8,9,10,11,12}))</f>
        <v>12</v>
      </c>
      <c r="N3" s="59">
        <f>COUNT(SMALL(N$4:N$74,{1,2,3,4,5,6,7,8,9,10,11,12}))</f>
        <v>12</v>
      </c>
      <c r="O3" s="59">
        <f>COUNT(SMALL(O$4:O$74,{1,2,3,4,5,6,7,8,9,10,11,12}))</f>
        <v>12</v>
      </c>
      <c r="P3" s="59">
        <f>COUNT(SMALL(P$4:P$74,{1,2,3,4,5,6,7,8,9,10,11,12}))</f>
        <v>12</v>
      </c>
      <c r="Q3" s="59">
        <f>COUNT(SMALL(Q$4:Q$74,{1,2,3,4,5,6,7,8,9,10,11,12}))</f>
        <v>12</v>
      </c>
      <c r="R3" s="59">
        <f>COUNT(SMALL(R$4:R$74,{1,2,3,4,5,6,7,8,9,10,11,12}))</f>
        <v>12</v>
      </c>
      <c r="S3" s="59">
        <f>COUNT(SMALL(S$4:S$74,{1,2,3,4,5,6,7,8,9,10,11,12}))</f>
        <v>12</v>
      </c>
      <c r="T3" s="57"/>
      <c r="U3" s="59">
        <f>COUNT(SMALL(U$4:U$74,{1,2,3,4,5,6}))</f>
        <v>6</v>
      </c>
      <c r="V3" s="59">
        <f>COUNT(SMALL(V$4:V$74,{1,2,3,4,5,6}))</f>
        <v>6</v>
      </c>
      <c r="W3" s="59">
        <f>COUNT(SMALL(W$4:W$74,{1,2,3,4,5,6}))</f>
        <v>6</v>
      </c>
      <c r="X3" s="59">
        <f>COUNT(SMALL(X$4:X$74,{1,2,3,4,5,6}))</f>
        <v>6</v>
      </c>
      <c r="Y3" s="59">
        <f>COUNT(SMALL(Y$4:Y$74,{1,2,3,4,5,6}))</f>
        <v>6</v>
      </c>
      <c r="Z3" s="59">
        <f>COUNT(SMALL(Z$4:Z$74,{1,2,3,4,5,6}))</f>
        <v>6</v>
      </c>
      <c r="AA3" s="59">
        <f>COUNT(SMALL(AA$4:AA$74,{1,2,3,4,5,6}))</f>
        <v>6</v>
      </c>
      <c r="AB3" s="59">
        <f>COUNT(SMALL(AB$4:AB$74,{1,2,3,4,5,6}))</f>
        <v>6</v>
      </c>
    </row>
    <row r="4" spans="1:28" x14ac:dyDescent="0.3">
      <c r="A4" s="51"/>
      <c r="B4" s="2">
        <v>1</v>
      </c>
      <c r="C4" s="51"/>
      <c r="D4" s="51"/>
      <c r="E4" s="51"/>
      <c r="F4" s="66">
        <v>2.4027777777777776E-2</v>
      </c>
      <c r="G4" s="50" t="s">
        <v>167</v>
      </c>
      <c r="H4" s="50" t="s">
        <v>168</v>
      </c>
      <c r="I4" s="51" t="s">
        <v>26</v>
      </c>
      <c r="J4" s="51" t="s">
        <v>115</v>
      </c>
      <c r="K4" s="51" t="s">
        <v>0</v>
      </c>
      <c r="L4" s="60">
        <f>$B4</f>
        <v>1</v>
      </c>
      <c r="M4" s="60"/>
      <c r="N4" s="60"/>
      <c r="O4" s="60"/>
      <c r="P4" s="60"/>
      <c r="Q4" s="60"/>
      <c r="R4" s="60"/>
      <c r="S4" s="60"/>
      <c r="U4" s="60"/>
      <c r="V4" s="60"/>
      <c r="W4" s="60"/>
      <c r="X4" s="60"/>
      <c r="Y4" s="60"/>
      <c r="Z4" s="60"/>
      <c r="AA4" s="60"/>
      <c r="AB4" s="60"/>
    </row>
    <row r="5" spans="1:28" x14ac:dyDescent="0.3">
      <c r="A5" s="51"/>
      <c r="B5" s="2">
        <v>2</v>
      </c>
      <c r="C5" s="51"/>
      <c r="D5" s="51"/>
      <c r="E5" s="51"/>
      <c r="F5" s="66">
        <v>2.4722222222222225E-2</v>
      </c>
      <c r="G5" s="50" t="s">
        <v>88</v>
      </c>
      <c r="H5" s="50" t="s">
        <v>112</v>
      </c>
      <c r="I5" s="51" t="s">
        <v>26</v>
      </c>
      <c r="J5" s="67" t="s">
        <v>118</v>
      </c>
      <c r="K5" s="51" t="s">
        <v>0</v>
      </c>
      <c r="L5" s="60"/>
      <c r="M5" s="60"/>
      <c r="N5" s="60"/>
      <c r="O5" s="60">
        <f>$B5</f>
        <v>2</v>
      </c>
      <c r="P5" s="60"/>
      <c r="Q5" s="60"/>
      <c r="R5" s="60"/>
      <c r="S5" s="60"/>
      <c r="U5" s="60"/>
      <c r="V5" s="60"/>
      <c r="W5" s="60"/>
      <c r="X5" s="60"/>
      <c r="Y5" s="60"/>
      <c r="Z5" s="60"/>
      <c r="AA5" s="60"/>
      <c r="AB5" s="60"/>
    </row>
    <row r="6" spans="1:28" x14ac:dyDescent="0.3">
      <c r="A6" s="51"/>
      <c r="B6" s="2">
        <v>3</v>
      </c>
      <c r="C6" s="51">
        <v>1</v>
      </c>
      <c r="D6" s="51">
        <v>1</v>
      </c>
      <c r="E6" s="51"/>
      <c r="F6" s="66">
        <v>2.585648148148148E-2</v>
      </c>
      <c r="G6" s="50" t="s">
        <v>169</v>
      </c>
      <c r="H6" s="50" t="s">
        <v>170</v>
      </c>
      <c r="I6" s="51" t="s">
        <v>79</v>
      </c>
      <c r="J6" s="51" t="s">
        <v>118</v>
      </c>
      <c r="K6" s="51" t="s">
        <v>0</v>
      </c>
      <c r="L6" s="60"/>
      <c r="M6" s="60"/>
      <c r="N6" s="60"/>
      <c r="O6" s="60">
        <f>$B6</f>
        <v>3</v>
      </c>
      <c r="P6" s="60"/>
      <c r="Q6" s="60"/>
      <c r="R6" s="60"/>
      <c r="S6" s="60"/>
      <c r="U6" s="60"/>
      <c r="V6" s="60"/>
      <c r="W6" s="60"/>
      <c r="X6" s="60">
        <f>$D6</f>
        <v>1</v>
      </c>
      <c r="Y6" s="60"/>
      <c r="Z6" s="60"/>
      <c r="AA6" s="60"/>
      <c r="AB6" s="60"/>
    </row>
    <row r="7" spans="1:28" x14ac:dyDescent="0.3">
      <c r="A7" s="51"/>
      <c r="B7" s="2">
        <v>4</v>
      </c>
      <c r="C7" s="51">
        <v>2</v>
      </c>
      <c r="D7" s="51">
        <v>2</v>
      </c>
      <c r="E7" s="51"/>
      <c r="F7" s="66">
        <v>2.6840277777777779E-2</v>
      </c>
      <c r="G7" s="50" t="s">
        <v>74</v>
      </c>
      <c r="H7" s="50" t="s">
        <v>171</v>
      </c>
      <c r="I7" s="51" t="s">
        <v>79</v>
      </c>
      <c r="J7" s="51" t="s">
        <v>122</v>
      </c>
      <c r="K7" s="51" t="s">
        <v>0</v>
      </c>
      <c r="L7" s="60"/>
      <c r="M7" s="60"/>
      <c r="N7" s="60"/>
      <c r="O7" s="60"/>
      <c r="P7" s="60"/>
      <c r="Q7" s="60"/>
      <c r="R7" s="60"/>
      <c r="S7" s="60">
        <f>$B7</f>
        <v>4</v>
      </c>
      <c r="U7" s="60"/>
      <c r="V7" s="60"/>
      <c r="W7" s="60"/>
      <c r="X7" s="60"/>
      <c r="Y7" s="60"/>
      <c r="Z7" s="60"/>
      <c r="AA7" s="60"/>
      <c r="AB7" s="60">
        <f>$D7</f>
        <v>2</v>
      </c>
    </row>
    <row r="8" spans="1:28" x14ac:dyDescent="0.3">
      <c r="A8" s="51"/>
      <c r="B8" s="2">
        <v>5</v>
      </c>
      <c r="C8" s="51"/>
      <c r="D8" s="51"/>
      <c r="E8" s="51"/>
      <c r="F8" s="66">
        <v>2.7349537037037037E-2</v>
      </c>
      <c r="G8" s="50" t="s">
        <v>172</v>
      </c>
      <c r="H8" s="50" t="s">
        <v>173</v>
      </c>
      <c r="I8" s="51" t="s">
        <v>26</v>
      </c>
      <c r="J8" s="51" t="s">
        <v>118</v>
      </c>
      <c r="K8" s="51" t="s">
        <v>0</v>
      </c>
      <c r="L8" s="60"/>
      <c r="M8" s="60"/>
      <c r="N8" s="60"/>
      <c r="O8" s="60">
        <f>$B8</f>
        <v>5</v>
      </c>
      <c r="P8" s="60"/>
      <c r="Q8" s="60"/>
      <c r="R8" s="60"/>
      <c r="S8" s="60"/>
      <c r="U8" s="60"/>
      <c r="V8" s="60"/>
      <c r="W8" s="60"/>
      <c r="X8" s="60"/>
      <c r="Y8" s="60"/>
      <c r="Z8" s="60"/>
      <c r="AA8" s="60"/>
      <c r="AB8" s="60"/>
    </row>
    <row r="9" spans="1:28" x14ac:dyDescent="0.3">
      <c r="A9" s="51"/>
      <c r="B9" s="2">
        <v>6</v>
      </c>
      <c r="C9" s="51"/>
      <c r="D9" s="51"/>
      <c r="E9" s="51"/>
      <c r="F9" s="66">
        <v>2.7407407407407408E-2</v>
      </c>
      <c r="G9" s="50" t="s">
        <v>45</v>
      </c>
      <c r="H9" s="50" t="s">
        <v>174</v>
      </c>
      <c r="I9" s="51" t="s">
        <v>26</v>
      </c>
      <c r="J9" s="51" t="s">
        <v>121</v>
      </c>
      <c r="K9" s="51" t="s">
        <v>0</v>
      </c>
      <c r="L9" s="60"/>
      <c r="M9" s="60"/>
      <c r="N9" s="60"/>
      <c r="O9" s="60"/>
      <c r="P9" s="60"/>
      <c r="Q9" s="60">
        <f>$B9</f>
        <v>6</v>
      </c>
      <c r="R9" s="60"/>
      <c r="S9" s="60"/>
      <c r="U9" s="60"/>
      <c r="V9" s="60"/>
      <c r="W9" s="60"/>
      <c r="X9" s="60"/>
      <c r="Y9" s="60"/>
      <c r="Z9" s="60"/>
      <c r="AA9" s="60"/>
      <c r="AB9" s="60"/>
    </row>
    <row r="10" spans="1:28" x14ac:dyDescent="0.3">
      <c r="A10" s="51"/>
      <c r="B10" s="2">
        <v>7</v>
      </c>
      <c r="C10" s="51"/>
      <c r="D10" s="51"/>
      <c r="E10" s="51"/>
      <c r="F10" s="66">
        <v>2.7557870370370368E-2</v>
      </c>
      <c r="G10" s="50" t="s">
        <v>64</v>
      </c>
      <c r="H10" s="50" t="s">
        <v>175</v>
      </c>
      <c r="I10" s="68" t="s">
        <v>26</v>
      </c>
      <c r="J10" s="51" t="s">
        <v>119</v>
      </c>
      <c r="K10" s="51" t="s">
        <v>0</v>
      </c>
      <c r="L10" s="60"/>
      <c r="M10" s="60"/>
      <c r="N10" s="60"/>
      <c r="O10" s="60"/>
      <c r="P10" s="60">
        <f>$B10</f>
        <v>7</v>
      </c>
      <c r="Q10" s="60"/>
      <c r="R10" s="60"/>
      <c r="S10" s="60"/>
      <c r="U10" s="60"/>
      <c r="V10" s="60"/>
      <c r="W10" s="60"/>
      <c r="X10" s="60"/>
      <c r="Y10" s="60"/>
      <c r="Z10" s="60"/>
      <c r="AA10" s="60"/>
      <c r="AB10" s="60"/>
    </row>
    <row r="11" spans="1:28" x14ac:dyDescent="0.3">
      <c r="A11" s="51"/>
      <c r="B11" s="2">
        <v>8</v>
      </c>
      <c r="C11" s="51">
        <v>3</v>
      </c>
      <c r="D11" s="51">
        <v>3</v>
      </c>
      <c r="E11" s="51"/>
      <c r="F11" s="66">
        <v>2.7754629629629629E-2</v>
      </c>
      <c r="G11" s="50" t="s">
        <v>176</v>
      </c>
      <c r="H11" s="50" t="s">
        <v>177</v>
      </c>
      <c r="I11" s="51" t="s">
        <v>79</v>
      </c>
      <c r="J11" s="51" t="s">
        <v>121</v>
      </c>
      <c r="K11" s="51" t="s">
        <v>0</v>
      </c>
      <c r="L11" s="60"/>
      <c r="M11" s="60"/>
      <c r="N11" s="60"/>
      <c r="O11" s="60"/>
      <c r="P11" s="60"/>
      <c r="Q11" s="60">
        <f>$B11</f>
        <v>8</v>
      </c>
      <c r="R11" s="60"/>
      <c r="S11" s="60"/>
      <c r="U11" s="60"/>
      <c r="V11" s="60"/>
      <c r="W11" s="60"/>
      <c r="X11" s="60"/>
      <c r="Y11" s="60"/>
      <c r="Z11" s="60">
        <f>$D11</f>
        <v>3</v>
      </c>
      <c r="AA11" s="60"/>
      <c r="AB11" s="60"/>
    </row>
    <row r="12" spans="1:28" x14ac:dyDescent="0.3">
      <c r="A12" s="51"/>
      <c r="B12" s="2">
        <v>9</v>
      </c>
      <c r="C12" s="51">
        <v>1</v>
      </c>
      <c r="D12" s="51">
        <v>4</v>
      </c>
      <c r="E12" s="51"/>
      <c r="F12" s="66">
        <v>2.8483796296296295E-2</v>
      </c>
      <c r="G12" s="50" t="s">
        <v>111</v>
      </c>
      <c r="H12" s="50" t="s">
        <v>47</v>
      </c>
      <c r="I12" s="51" t="s">
        <v>78</v>
      </c>
      <c r="J12" s="51" t="s">
        <v>121</v>
      </c>
      <c r="K12" s="51" t="s">
        <v>0</v>
      </c>
      <c r="L12" s="60"/>
      <c r="M12" s="60"/>
      <c r="N12" s="60"/>
      <c r="O12" s="60"/>
      <c r="P12" s="60"/>
      <c r="Q12" s="60">
        <f>$B12</f>
        <v>9</v>
      </c>
      <c r="R12" s="60"/>
      <c r="S12" s="60"/>
      <c r="U12" s="60"/>
      <c r="V12" s="60"/>
      <c r="W12" s="60"/>
      <c r="X12" s="60"/>
      <c r="Y12" s="60"/>
      <c r="Z12" s="60">
        <f>$D12</f>
        <v>4</v>
      </c>
      <c r="AA12" s="60"/>
      <c r="AB12" s="60"/>
    </row>
    <row r="13" spans="1:28" x14ac:dyDescent="0.3">
      <c r="A13" s="51"/>
      <c r="B13" s="2">
        <v>10</v>
      </c>
      <c r="C13" s="51"/>
      <c r="D13" s="51"/>
      <c r="E13" s="51"/>
      <c r="F13" s="66">
        <v>2.8587962962962964E-2</v>
      </c>
      <c r="G13" s="50" t="s">
        <v>178</v>
      </c>
      <c r="H13" s="50" t="s">
        <v>179</v>
      </c>
      <c r="I13" s="51" t="s">
        <v>26</v>
      </c>
      <c r="J13" s="51" t="s">
        <v>118</v>
      </c>
      <c r="K13" s="51" t="s">
        <v>0</v>
      </c>
      <c r="L13" s="60"/>
      <c r="M13" s="60"/>
      <c r="N13" s="60"/>
      <c r="O13" s="60">
        <f>$B13</f>
        <v>10</v>
      </c>
      <c r="P13" s="60"/>
      <c r="Q13" s="60"/>
      <c r="R13" s="60"/>
      <c r="S13" s="60"/>
      <c r="U13" s="60"/>
      <c r="V13" s="60"/>
      <c r="W13" s="60"/>
      <c r="X13" s="60"/>
      <c r="Y13" s="60"/>
      <c r="Z13" s="60"/>
      <c r="AA13" s="60"/>
      <c r="AB13" s="60"/>
    </row>
    <row r="14" spans="1:28" x14ac:dyDescent="0.3">
      <c r="A14" s="51"/>
      <c r="B14" s="2">
        <v>11</v>
      </c>
      <c r="C14" s="51">
        <v>4</v>
      </c>
      <c r="D14" s="51">
        <v>5</v>
      </c>
      <c r="E14" s="51"/>
      <c r="F14" s="66">
        <v>2.8854166666666667E-2</v>
      </c>
      <c r="G14" s="50" t="s">
        <v>50</v>
      </c>
      <c r="H14" s="50" t="s">
        <v>104</v>
      </c>
      <c r="I14" s="51" t="s">
        <v>79</v>
      </c>
      <c r="J14" s="51" t="s">
        <v>118</v>
      </c>
      <c r="K14" s="51" t="s">
        <v>0</v>
      </c>
      <c r="L14" s="60"/>
      <c r="M14" s="60"/>
      <c r="N14" s="60"/>
      <c r="O14" s="60">
        <f>$B14</f>
        <v>11</v>
      </c>
      <c r="P14" s="60"/>
      <c r="Q14" s="60"/>
      <c r="R14" s="60"/>
      <c r="S14" s="60"/>
      <c r="U14" s="60"/>
      <c r="V14" s="60"/>
      <c r="W14" s="60"/>
      <c r="X14" s="60">
        <f>$D14</f>
        <v>5</v>
      </c>
      <c r="Y14" s="60"/>
      <c r="Z14" s="60"/>
      <c r="AA14" s="60"/>
      <c r="AB14" s="60"/>
    </row>
    <row r="15" spans="1:28" x14ac:dyDescent="0.3">
      <c r="A15" s="51"/>
      <c r="B15" s="2">
        <v>12</v>
      </c>
      <c r="C15" s="51"/>
      <c r="D15" s="51"/>
      <c r="E15" s="51"/>
      <c r="F15" s="66">
        <v>2.9108796296296296E-2</v>
      </c>
      <c r="G15" s="50" t="s">
        <v>70</v>
      </c>
      <c r="H15" s="50" t="s">
        <v>175</v>
      </c>
      <c r="I15" s="68" t="s">
        <v>26</v>
      </c>
      <c r="J15" s="51" t="s">
        <v>119</v>
      </c>
      <c r="K15" s="51" t="s">
        <v>0</v>
      </c>
      <c r="L15" s="60"/>
      <c r="M15" s="60"/>
      <c r="N15" s="60"/>
      <c r="O15" s="60"/>
      <c r="P15" s="60">
        <f>$B15</f>
        <v>12</v>
      </c>
      <c r="Q15" s="60"/>
      <c r="R15" s="60"/>
      <c r="S15" s="60"/>
      <c r="U15" s="60"/>
      <c r="V15" s="60"/>
      <c r="W15" s="60"/>
      <c r="X15" s="60"/>
      <c r="Y15" s="60"/>
      <c r="Z15" s="60"/>
      <c r="AA15" s="60"/>
      <c r="AB15" s="60"/>
    </row>
    <row r="16" spans="1:28" x14ac:dyDescent="0.3">
      <c r="A16" s="51"/>
      <c r="B16" s="2">
        <v>13</v>
      </c>
      <c r="C16" s="51"/>
      <c r="D16" s="51"/>
      <c r="E16" s="51"/>
      <c r="F16" s="66">
        <v>2.943287037037037E-2</v>
      </c>
      <c r="G16" s="50" t="s">
        <v>59</v>
      </c>
      <c r="H16" s="50" t="s">
        <v>92</v>
      </c>
      <c r="I16" s="51" t="s">
        <v>26</v>
      </c>
      <c r="J16" s="51" t="s">
        <v>120</v>
      </c>
      <c r="K16" s="51" t="s">
        <v>0</v>
      </c>
      <c r="L16" s="60"/>
      <c r="M16" s="60"/>
      <c r="N16" s="60"/>
      <c r="O16" s="60"/>
      <c r="P16" s="60"/>
      <c r="Q16" s="60"/>
      <c r="R16" s="60">
        <f>$B16</f>
        <v>13</v>
      </c>
      <c r="S16" s="60"/>
      <c r="U16" s="60"/>
      <c r="V16" s="60"/>
      <c r="W16" s="60"/>
      <c r="X16" s="60"/>
      <c r="Y16" s="60"/>
      <c r="Z16" s="60"/>
      <c r="AA16" s="60"/>
      <c r="AB16" s="60"/>
    </row>
    <row r="17" spans="1:28" x14ac:dyDescent="0.3">
      <c r="A17" s="51"/>
      <c r="B17" s="2">
        <v>14</v>
      </c>
      <c r="C17" s="51">
        <v>2</v>
      </c>
      <c r="D17" s="51">
        <v>6</v>
      </c>
      <c r="E17" s="51"/>
      <c r="F17" s="66">
        <v>2.9826388888888892E-2</v>
      </c>
      <c r="G17" s="50" t="s">
        <v>71</v>
      </c>
      <c r="H17" s="50" t="s">
        <v>132</v>
      </c>
      <c r="I17" s="51" t="s">
        <v>78</v>
      </c>
      <c r="J17" s="51" t="s">
        <v>118</v>
      </c>
      <c r="K17" s="51" t="s">
        <v>0</v>
      </c>
      <c r="L17" s="60"/>
      <c r="M17" s="60"/>
      <c r="N17" s="60"/>
      <c r="O17" s="60">
        <f>$B17</f>
        <v>14</v>
      </c>
      <c r="P17" s="60"/>
      <c r="Q17" s="60"/>
      <c r="R17" s="60"/>
      <c r="S17" s="60"/>
      <c r="U17" s="60"/>
      <c r="V17" s="60"/>
      <c r="W17" s="60"/>
      <c r="X17" s="60">
        <f>$D17</f>
        <v>6</v>
      </c>
      <c r="Y17" s="60"/>
      <c r="Z17" s="60"/>
      <c r="AA17" s="60"/>
      <c r="AB17" s="60"/>
    </row>
    <row r="18" spans="1:28" x14ac:dyDescent="0.3">
      <c r="A18" s="51"/>
      <c r="B18" s="2">
        <v>15</v>
      </c>
      <c r="C18" s="51">
        <v>3</v>
      </c>
      <c r="D18" s="51">
        <v>7</v>
      </c>
      <c r="E18" s="51"/>
      <c r="F18" s="66">
        <v>3.006944444444444E-2</v>
      </c>
      <c r="G18" s="50" t="s">
        <v>69</v>
      </c>
      <c r="H18" s="50" t="s">
        <v>180</v>
      </c>
      <c r="I18" s="51" t="s">
        <v>78</v>
      </c>
      <c r="J18" s="51" t="s">
        <v>121</v>
      </c>
      <c r="K18" s="51" t="s">
        <v>0</v>
      </c>
      <c r="L18" s="60"/>
      <c r="M18" s="60"/>
      <c r="N18" s="60"/>
      <c r="O18" s="60"/>
      <c r="P18" s="60"/>
      <c r="Q18" s="60">
        <f>$B18</f>
        <v>15</v>
      </c>
      <c r="R18" s="60"/>
      <c r="S18" s="60"/>
      <c r="U18" s="60"/>
      <c r="V18" s="60"/>
      <c r="W18" s="60"/>
      <c r="X18" s="60"/>
      <c r="Y18" s="60"/>
      <c r="Z18" s="60">
        <f>$D18</f>
        <v>7</v>
      </c>
      <c r="AA18" s="60"/>
      <c r="AB18" s="60"/>
    </row>
    <row r="19" spans="1:28" x14ac:dyDescent="0.3">
      <c r="A19" s="51"/>
      <c r="B19" s="2">
        <v>16</v>
      </c>
      <c r="C19" s="51">
        <v>5</v>
      </c>
      <c r="D19" s="51">
        <v>8</v>
      </c>
      <c r="E19" s="51"/>
      <c r="F19" s="66">
        <v>3.0150462962962962E-2</v>
      </c>
      <c r="G19" s="50" t="s">
        <v>68</v>
      </c>
      <c r="H19" s="50" t="s">
        <v>51</v>
      </c>
      <c r="I19" s="51" t="s">
        <v>79</v>
      </c>
      <c r="J19" s="51" t="s">
        <v>121</v>
      </c>
      <c r="K19" s="51" t="s">
        <v>0</v>
      </c>
      <c r="L19" s="60"/>
      <c r="M19" s="60"/>
      <c r="N19" s="60"/>
      <c r="O19" s="60"/>
      <c r="P19" s="60"/>
      <c r="Q19" s="60">
        <f>$B19</f>
        <v>16</v>
      </c>
      <c r="R19" s="60"/>
      <c r="S19" s="60"/>
      <c r="U19" s="60"/>
      <c r="V19" s="60"/>
      <c r="W19" s="60"/>
      <c r="X19" s="60"/>
      <c r="Y19" s="60"/>
      <c r="Z19" s="60">
        <f>$D19</f>
        <v>8</v>
      </c>
      <c r="AA19" s="60"/>
      <c r="AB19" s="60"/>
    </row>
    <row r="20" spans="1:28" x14ac:dyDescent="0.3">
      <c r="A20" s="51"/>
      <c r="B20" s="2">
        <v>17</v>
      </c>
      <c r="C20" s="51"/>
      <c r="D20" s="51"/>
      <c r="E20" s="51"/>
      <c r="F20" s="66">
        <v>3.0219907407407407E-2</v>
      </c>
      <c r="G20" s="50" t="s">
        <v>61</v>
      </c>
      <c r="H20" s="50" t="s">
        <v>181</v>
      </c>
      <c r="I20" s="51" t="s">
        <v>26</v>
      </c>
      <c r="J20" s="51" t="s">
        <v>118</v>
      </c>
      <c r="K20" s="51" t="s">
        <v>0</v>
      </c>
      <c r="L20" s="60"/>
      <c r="M20" s="60"/>
      <c r="N20" s="60"/>
      <c r="O20" s="60">
        <f>$B20</f>
        <v>17</v>
      </c>
      <c r="P20" s="60"/>
      <c r="Q20" s="60"/>
      <c r="R20" s="60"/>
      <c r="S20" s="60"/>
      <c r="U20" s="60"/>
      <c r="V20" s="60"/>
      <c r="W20" s="60"/>
      <c r="X20" s="60"/>
      <c r="Y20" s="60"/>
      <c r="Z20" s="60"/>
      <c r="AA20" s="60"/>
      <c r="AB20" s="60"/>
    </row>
    <row r="21" spans="1:28" x14ac:dyDescent="0.3">
      <c r="A21" s="51"/>
      <c r="B21" s="2">
        <v>18</v>
      </c>
      <c r="C21" s="51">
        <v>4</v>
      </c>
      <c r="D21" s="51">
        <v>9</v>
      </c>
      <c r="E21" s="51"/>
      <c r="F21" s="66">
        <v>3.0266203703703708E-2</v>
      </c>
      <c r="G21" s="50" t="s">
        <v>62</v>
      </c>
      <c r="H21" s="50" t="s">
        <v>182</v>
      </c>
      <c r="I21" s="51" t="s">
        <v>78</v>
      </c>
      <c r="J21" s="51" t="s">
        <v>118</v>
      </c>
      <c r="K21" s="51" t="s">
        <v>0</v>
      </c>
      <c r="L21" s="60"/>
      <c r="M21" s="60"/>
      <c r="N21" s="60"/>
      <c r="O21" s="60">
        <f>$B21</f>
        <v>18</v>
      </c>
      <c r="P21" s="60"/>
      <c r="Q21" s="60"/>
      <c r="R21" s="60"/>
      <c r="S21" s="60"/>
      <c r="U21" s="60"/>
      <c r="V21" s="60"/>
      <c r="W21" s="60"/>
      <c r="X21" s="60">
        <f>$D21</f>
        <v>9</v>
      </c>
      <c r="Y21" s="60"/>
      <c r="Z21" s="60"/>
      <c r="AA21" s="60"/>
      <c r="AB21" s="60"/>
    </row>
    <row r="22" spans="1:28" x14ac:dyDescent="0.3">
      <c r="A22" s="51"/>
      <c r="B22" s="2">
        <v>19</v>
      </c>
      <c r="C22" s="51">
        <v>5</v>
      </c>
      <c r="D22" s="51">
        <v>10</v>
      </c>
      <c r="E22" s="51"/>
      <c r="F22" s="66">
        <v>3.0381944444444444E-2</v>
      </c>
      <c r="G22" s="50" t="s">
        <v>172</v>
      </c>
      <c r="H22" s="50" t="s">
        <v>183</v>
      </c>
      <c r="I22" s="51" t="s">
        <v>78</v>
      </c>
      <c r="J22" s="51" t="s">
        <v>121</v>
      </c>
      <c r="K22" s="51" t="s">
        <v>0</v>
      </c>
      <c r="L22" s="60"/>
      <c r="M22" s="60"/>
      <c r="N22" s="60"/>
      <c r="O22" s="60"/>
      <c r="P22" s="60"/>
      <c r="Q22" s="60">
        <f>$B22</f>
        <v>19</v>
      </c>
      <c r="R22" s="60"/>
      <c r="S22" s="60"/>
      <c r="U22" s="60"/>
      <c r="V22" s="60"/>
      <c r="W22" s="60"/>
      <c r="X22" s="60"/>
      <c r="Y22" s="60"/>
      <c r="Z22" s="60">
        <f>$D22</f>
        <v>10</v>
      </c>
      <c r="AA22" s="60"/>
      <c r="AB22" s="60"/>
    </row>
    <row r="23" spans="1:28" x14ac:dyDescent="0.3">
      <c r="A23" s="51"/>
      <c r="B23" s="2">
        <v>20</v>
      </c>
      <c r="C23" s="51"/>
      <c r="D23" s="51"/>
      <c r="E23" s="51"/>
      <c r="F23" s="66">
        <v>3.0578703703703702E-2</v>
      </c>
      <c r="G23" s="50" t="s">
        <v>49</v>
      </c>
      <c r="H23" s="50" t="s">
        <v>86</v>
      </c>
      <c r="I23" s="51" t="s">
        <v>26</v>
      </c>
      <c r="J23" s="51" t="s">
        <v>122</v>
      </c>
      <c r="K23" s="51" t="s">
        <v>0</v>
      </c>
      <c r="L23" s="60"/>
      <c r="M23" s="60"/>
      <c r="N23" s="60"/>
      <c r="O23" s="60"/>
      <c r="P23" s="60"/>
      <c r="Q23" s="60"/>
      <c r="R23" s="60"/>
      <c r="S23" s="60">
        <f>$B23</f>
        <v>20</v>
      </c>
      <c r="U23" s="60"/>
      <c r="V23" s="60"/>
      <c r="W23" s="60"/>
      <c r="X23" s="60"/>
      <c r="Y23" s="60"/>
      <c r="Z23" s="60"/>
      <c r="AA23" s="60"/>
      <c r="AB23" s="60"/>
    </row>
    <row r="24" spans="1:28" x14ac:dyDescent="0.3">
      <c r="A24" s="51"/>
      <c r="B24" s="2">
        <v>21</v>
      </c>
      <c r="C24" s="51">
        <v>6</v>
      </c>
      <c r="D24" s="51">
        <v>11</v>
      </c>
      <c r="E24" s="51"/>
      <c r="F24" s="66">
        <v>3.0752314814814816E-2</v>
      </c>
      <c r="G24" s="50" t="s">
        <v>77</v>
      </c>
      <c r="H24" s="50" t="s">
        <v>90</v>
      </c>
      <c r="I24" s="51" t="s">
        <v>79</v>
      </c>
      <c r="J24" s="51" t="s">
        <v>122</v>
      </c>
      <c r="K24" s="51" t="s">
        <v>0</v>
      </c>
      <c r="L24" s="60"/>
      <c r="M24" s="60"/>
      <c r="N24" s="60"/>
      <c r="O24" s="60"/>
      <c r="P24" s="60"/>
      <c r="Q24" s="60"/>
      <c r="R24" s="60"/>
      <c r="S24" s="60">
        <f>$B24</f>
        <v>21</v>
      </c>
      <c r="U24" s="60"/>
      <c r="V24" s="60"/>
      <c r="W24" s="60"/>
      <c r="X24" s="60"/>
      <c r="Y24" s="60"/>
      <c r="Z24" s="60"/>
      <c r="AA24" s="60"/>
      <c r="AB24" s="60">
        <f>$D24</f>
        <v>11</v>
      </c>
    </row>
    <row r="25" spans="1:28" x14ac:dyDescent="0.3">
      <c r="A25" s="51"/>
      <c r="B25" s="2">
        <v>22</v>
      </c>
      <c r="C25" s="51">
        <v>7</v>
      </c>
      <c r="D25" s="51">
        <v>12</v>
      </c>
      <c r="E25" s="51"/>
      <c r="F25" s="66">
        <v>3.078703703703704E-2</v>
      </c>
      <c r="G25" s="50" t="s">
        <v>85</v>
      </c>
      <c r="H25" s="50" t="s">
        <v>106</v>
      </c>
      <c r="I25" s="68" t="s">
        <v>79</v>
      </c>
      <c r="J25" s="51" t="s">
        <v>119</v>
      </c>
      <c r="K25" s="51" t="s">
        <v>0</v>
      </c>
      <c r="L25" s="60"/>
      <c r="M25" s="60"/>
      <c r="N25" s="60"/>
      <c r="O25" s="60"/>
      <c r="P25" s="60">
        <f>$B25</f>
        <v>22</v>
      </c>
      <c r="Q25" s="60"/>
      <c r="R25" s="60"/>
      <c r="S25" s="60"/>
      <c r="U25" s="60"/>
      <c r="V25" s="60"/>
      <c r="W25" s="60"/>
      <c r="X25" s="60"/>
      <c r="Y25" s="60">
        <f>$D25</f>
        <v>12</v>
      </c>
      <c r="Z25" s="60"/>
      <c r="AA25" s="60"/>
      <c r="AB25" s="60"/>
    </row>
    <row r="26" spans="1:28" x14ac:dyDescent="0.3">
      <c r="A26" s="51"/>
      <c r="B26" s="2">
        <v>23</v>
      </c>
      <c r="C26" s="51">
        <v>6</v>
      </c>
      <c r="D26" s="51">
        <v>13</v>
      </c>
      <c r="E26" s="51"/>
      <c r="F26" s="66">
        <v>3.1122685185185187E-2</v>
      </c>
      <c r="G26" s="50" t="s">
        <v>57</v>
      </c>
      <c r="H26" s="50" t="s">
        <v>44</v>
      </c>
      <c r="I26" s="51" t="s">
        <v>78</v>
      </c>
      <c r="J26" s="51" t="s">
        <v>118</v>
      </c>
      <c r="K26" s="51" t="s">
        <v>0</v>
      </c>
      <c r="L26" s="60"/>
      <c r="M26" s="60"/>
      <c r="N26" s="60"/>
      <c r="O26" s="60">
        <f>$B26</f>
        <v>23</v>
      </c>
      <c r="P26" s="60"/>
      <c r="Q26" s="60"/>
      <c r="R26" s="60"/>
      <c r="S26" s="60"/>
      <c r="U26" s="60"/>
      <c r="V26" s="60"/>
      <c r="W26" s="60"/>
      <c r="X26" s="60">
        <f>$D26</f>
        <v>13</v>
      </c>
      <c r="Y26" s="60"/>
      <c r="Z26" s="60"/>
      <c r="AA26" s="60"/>
      <c r="AB26" s="60"/>
    </row>
    <row r="27" spans="1:28" x14ac:dyDescent="0.3">
      <c r="A27" s="51"/>
      <c r="B27" s="2">
        <v>24</v>
      </c>
      <c r="C27" s="51">
        <v>8</v>
      </c>
      <c r="D27" s="51">
        <v>14</v>
      </c>
      <c r="E27" s="51"/>
      <c r="F27" s="66">
        <v>3.1296296296296301E-2</v>
      </c>
      <c r="G27" s="50" t="s">
        <v>77</v>
      </c>
      <c r="H27" s="50" t="s">
        <v>184</v>
      </c>
      <c r="I27" s="51" t="s">
        <v>79</v>
      </c>
      <c r="J27" s="51" t="s">
        <v>115</v>
      </c>
      <c r="K27" s="51" t="s">
        <v>0</v>
      </c>
      <c r="L27" s="60">
        <f>$B27</f>
        <v>24</v>
      </c>
      <c r="M27" s="60"/>
      <c r="N27" s="60"/>
      <c r="O27" s="60"/>
      <c r="P27" s="60"/>
      <c r="Q27" s="60"/>
      <c r="R27" s="60"/>
      <c r="S27" s="60"/>
      <c r="U27" s="60">
        <f>$D27</f>
        <v>14</v>
      </c>
      <c r="V27" s="60"/>
      <c r="W27" s="60"/>
      <c r="X27" s="60"/>
      <c r="Y27" s="60"/>
      <c r="Z27" s="60"/>
      <c r="AA27" s="60"/>
      <c r="AB27" s="60"/>
    </row>
    <row r="28" spans="1:28" x14ac:dyDescent="0.3">
      <c r="A28" s="51"/>
      <c r="B28" s="2">
        <v>25</v>
      </c>
      <c r="C28" s="51"/>
      <c r="D28" s="51"/>
      <c r="E28" s="51"/>
      <c r="F28" s="66">
        <v>3.170138888888889E-2</v>
      </c>
      <c r="G28" s="50" t="s">
        <v>185</v>
      </c>
      <c r="H28" s="50" t="s">
        <v>186</v>
      </c>
      <c r="I28" s="51" t="s">
        <v>95</v>
      </c>
      <c r="J28" s="51" t="s">
        <v>122</v>
      </c>
      <c r="K28" s="51" t="s">
        <v>0</v>
      </c>
      <c r="L28" s="60"/>
      <c r="M28" s="60"/>
      <c r="N28" s="60"/>
      <c r="O28" s="60"/>
      <c r="P28" s="60"/>
      <c r="Q28" s="60"/>
      <c r="R28" s="60"/>
      <c r="S28" s="60">
        <f>$B28</f>
        <v>25</v>
      </c>
      <c r="U28" s="60"/>
      <c r="V28" s="60"/>
      <c r="W28" s="60"/>
      <c r="X28" s="60"/>
      <c r="Y28" s="60"/>
      <c r="Z28" s="60"/>
      <c r="AA28" s="60"/>
      <c r="AB28" s="60"/>
    </row>
    <row r="29" spans="1:28" x14ac:dyDescent="0.3">
      <c r="A29" s="51"/>
      <c r="B29" s="2">
        <v>26</v>
      </c>
      <c r="C29" s="51">
        <v>7</v>
      </c>
      <c r="D29" s="51">
        <v>15</v>
      </c>
      <c r="E29" s="51"/>
      <c r="F29" s="66">
        <v>3.1932870370370368E-2</v>
      </c>
      <c r="G29" s="50" t="s">
        <v>87</v>
      </c>
      <c r="H29" s="50" t="s">
        <v>187</v>
      </c>
      <c r="I29" s="51" t="s">
        <v>78</v>
      </c>
      <c r="J29" s="51" t="s">
        <v>122</v>
      </c>
      <c r="K29" s="51" t="s">
        <v>0</v>
      </c>
      <c r="L29" s="60"/>
      <c r="M29" s="60"/>
      <c r="N29" s="60"/>
      <c r="O29" s="60"/>
      <c r="P29" s="60"/>
      <c r="Q29" s="60"/>
      <c r="R29" s="60"/>
      <c r="S29" s="60">
        <f>$B29</f>
        <v>26</v>
      </c>
      <c r="U29" s="60"/>
      <c r="V29" s="60"/>
      <c r="W29" s="60"/>
      <c r="X29" s="60"/>
      <c r="Y29" s="60"/>
      <c r="Z29" s="60"/>
      <c r="AA29" s="60"/>
      <c r="AB29" s="60">
        <f>$D29</f>
        <v>15</v>
      </c>
    </row>
    <row r="30" spans="1:28" x14ac:dyDescent="0.3">
      <c r="A30" s="51"/>
      <c r="B30" s="2">
        <v>27</v>
      </c>
      <c r="C30" s="51">
        <v>8</v>
      </c>
      <c r="D30" s="51">
        <v>16</v>
      </c>
      <c r="E30" s="51"/>
      <c r="F30" s="66">
        <v>3.2175925925925927E-2</v>
      </c>
      <c r="G30" s="50" t="s">
        <v>72</v>
      </c>
      <c r="H30" s="50" t="s">
        <v>188</v>
      </c>
      <c r="I30" s="68" t="s">
        <v>78</v>
      </c>
      <c r="J30" s="51" t="s">
        <v>119</v>
      </c>
      <c r="K30" s="51" t="s">
        <v>0</v>
      </c>
      <c r="L30" s="60"/>
      <c r="M30" s="60"/>
      <c r="N30" s="60"/>
      <c r="O30" s="60"/>
      <c r="P30" s="60">
        <f>$B30</f>
        <v>27</v>
      </c>
      <c r="Q30" s="60"/>
      <c r="R30" s="60"/>
      <c r="S30" s="60"/>
      <c r="U30" s="60"/>
      <c r="V30" s="60"/>
      <c r="W30" s="60"/>
      <c r="X30" s="60"/>
      <c r="Y30" s="60">
        <f>$D30</f>
        <v>16</v>
      </c>
      <c r="Z30" s="60"/>
      <c r="AA30" s="60"/>
      <c r="AB30" s="60"/>
    </row>
    <row r="31" spans="1:28" x14ac:dyDescent="0.3">
      <c r="A31" s="51"/>
      <c r="B31" s="2">
        <v>28</v>
      </c>
      <c r="C31" s="51">
        <v>9</v>
      </c>
      <c r="D31" s="51">
        <v>17</v>
      </c>
      <c r="E31" s="51"/>
      <c r="F31" s="66">
        <v>3.2418981481481479E-2</v>
      </c>
      <c r="G31" s="50" t="s">
        <v>189</v>
      </c>
      <c r="H31" s="50" t="s">
        <v>190</v>
      </c>
      <c r="I31" s="51" t="s">
        <v>78</v>
      </c>
      <c r="J31" s="51" t="s">
        <v>118</v>
      </c>
      <c r="K31" s="51" t="s">
        <v>0</v>
      </c>
      <c r="L31" s="60"/>
      <c r="M31" s="60"/>
      <c r="N31" s="60"/>
      <c r="O31" s="60">
        <f>$B31</f>
        <v>28</v>
      </c>
      <c r="P31" s="60"/>
      <c r="Q31" s="60"/>
      <c r="R31" s="60"/>
      <c r="S31" s="60"/>
      <c r="U31" s="60"/>
      <c r="V31" s="60"/>
      <c r="W31" s="60"/>
      <c r="X31" s="60">
        <f>$D31</f>
        <v>17</v>
      </c>
      <c r="Y31" s="60"/>
      <c r="Z31" s="60"/>
      <c r="AA31" s="60"/>
      <c r="AB31" s="60"/>
    </row>
    <row r="32" spans="1:28" x14ac:dyDescent="0.3">
      <c r="A32" s="51"/>
      <c r="B32" s="2">
        <v>29</v>
      </c>
      <c r="C32" s="51">
        <v>9</v>
      </c>
      <c r="D32" s="51">
        <v>18</v>
      </c>
      <c r="E32" s="51"/>
      <c r="F32" s="66">
        <v>3.2581018518518516E-2</v>
      </c>
      <c r="G32" s="50" t="s">
        <v>75</v>
      </c>
      <c r="H32" s="50" t="s">
        <v>84</v>
      </c>
      <c r="I32" s="51" t="s">
        <v>79</v>
      </c>
      <c r="J32" s="51" t="s">
        <v>119</v>
      </c>
      <c r="K32" s="51" t="s">
        <v>0</v>
      </c>
      <c r="L32" s="60"/>
      <c r="M32" s="60"/>
      <c r="N32" s="60"/>
      <c r="O32" s="60"/>
      <c r="P32" s="60">
        <f>$B32</f>
        <v>29</v>
      </c>
      <c r="Q32" s="60"/>
      <c r="R32" s="60"/>
      <c r="S32" s="60"/>
      <c r="U32" s="60"/>
      <c r="V32" s="60"/>
      <c r="W32" s="60"/>
      <c r="X32" s="60"/>
      <c r="Y32" s="60">
        <f>$D32</f>
        <v>18</v>
      </c>
      <c r="Z32" s="60"/>
      <c r="AA32" s="60"/>
      <c r="AB32" s="60"/>
    </row>
    <row r="33" spans="1:28" x14ac:dyDescent="0.3">
      <c r="A33" s="51"/>
      <c r="B33" s="2">
        <v>30</v>
      </c>
      <c r="C33" s="51">
        <v>10</v>
      </c>
      <c r="D33" s="51">
        <v>19</v>
      </c>
      <c r="E33" s="51"/>
      <c r="F33" s="66">
        <v>3.27662037037037E-2</v>
      </c>
      <c r="G33" s="50" t="s">
        <v>52</v>
      </c>
      <c r="H33" s="50" t="s">
        <v>191</v>
      </c>
      <c r="I33" s="51" t="s">
        <v>79</v>
      </c>
      <c r="J33" s="67" t="s">
        <v>119</v>
      </c>
      <c r="K33" s="51" t="s">
        <v>0</v>
      </c>
      <c r="L33" s="60"/>
      <c r="M33" s="60"/>
      <c r="N33" s="60"/>
      <c r="O33" s="60"/>
      <c r="P33" s="60">
        <f>$B33</f>
        <v>30</v>
      </c>
      <c r="Q33" s="60"/>
      <c r="R33" s="60"/>
      <c r="S33" s="60"/>
      <c r="U33" s="60"/>
      <c r="V33" s="60"/>
      <c r="W33" s="60"/>
      <c r="X33" s="60"/>
      <c r="Y33" s="60">
        <f>$D33</f>
        <v>19</v>
      </c>
      <c r="Z33" s="60"/>
      <c r="AA33" s="60"/>
      <c r="AB33" s="60"/>
    </row>
    <row r="34" spans="1:28" x14ac:dyDescent="0.3">
      <c r="A34" s="51"/>
      <c r="B34" s="2">
        <v>31</v>
      </c>
      <c r="C34" s="51"/>
      <c r="D34" s="51"/>
      <c r="E34" s="51"/>
      <c r="F34" s="66">
        <v>3.2789351851851854E-2</v>
      </c>
      <c r="G34" s="50" t="s">
        <v>72</v>
      </c>
      <c r="H34" s="50" t="s">
        <v>192</v>
      </c>
      <c r="I34" s="51" t="s">
        <v>26</v>
      </c>
      <c r="J34" s="51" t="s">
        <v>122</v>
      </c>
      <c r="K34" s="51" t="s">
        <v>0</v>
      </c>
      <c r="L34" s="60"/>
      <c r="M34" s="60"/>
      <c r="N34" s="60"/>
      <c r="O34" s="60"/>
      <c r="P34" s="60"/>
      <c r="Q34" s="60"/>
      <c r="R34" s="60"/>
      <c r="S34" s="60">
        <f>$B34</f>
        <v>31</v>
      </c>
      <c r="U34" s="60"/>
      <c r="V34" s="60"/>
      <c r="W34" s="60"/>
      <c r="X34" s="60"/>
      <c r="Y34" s="60"/>
      <c r="Z34" s="60"/>
      <c r="AA34" s="60"/>
      <c r="AB34" s="60"/>
    </row>
    <row r="35" spans="1:28" x14ac:dyDescent="0.3">
      <c r="A35" s="51"/>
      <c r="B35" s="2">
        <v>32</v>
      </c>
      <c r="C35" s="51"/>
      <c r="D35" s="51"/>
      <c r="E35" s="51"/>
      <c r="F35" s="66">
        <v>3.290509259259259E-2</v>
      </c>
      <c r="G35" s="50" t="s">
        <v>55</v>
      </c>
      <c r="H35" s="50" t="s">
        <v>193</v>
      </c>
      <c r="I35" s="51" t="s">
        <v>26</v>
      </c>
      <c r="J35" s="51" t="s">
        <v>119</v>
      </c>
      <c r="K35" s="51" t="s">
        <v>0</v>
      </c>
      <c r="L35" s="60"/>
      <c r="M35" s="60"/>
      <c r="N35" s="60"/>
      <c r="O35" s="60"/>
      <c r="P35" s="60">
        <f>$B35</f>
        <v>32</v>
      </c>
      <c r="Q35" s="60"/>
      <c r="R35" s="60"/>
      <c r="S35" s="60"/>
      <c r="U35" s="60"/>
      <c r="V35" s="60"/>
      <c r="W35" s="60"/>
      <c r="X35" s="60"/>
      <c r="Y35" s="60"/>
      <c r="Z35" s="60"/>
      <c r="AA35" s="60"/>
      <c r="AB35" s="60"/>
    </row>
    <row r="36" spans="1:28" x14ac:dyDescent="0.3">
      <c r="A36" s="51"/>
      <c r="B36" s="2">
        <v>33</v>
      </c>
      <c r="C36" s="51">
        <v>10</v>
      </c>
      <c r="D36" s="51">
        <v>20</v>
      </c>
      <c r="E36" s="51"/>
      <c r="F36" s="66">
        <v>3.3912037037037039E-2</v>
      </c>
      <c r="G36" s="50" t="s">
        <v>85</v>
      </c>
      <c r="H36" s="50" t="s">
        <v>43</v>
      </c>
      <c r="I36" s="68" t="s">
        <v>78</v>
      </c>
      <c r="J36" s="51" t="s">
        <v>118</v>
      </c>
      <c r="K36" s="51" t="s">
        <v>0</v>
      </c>
      <c r="L36" s="60"/>
      <c r="M36" s="60"/>
      <c r="N36" s="60"/>
      <c r="O36" s="60">
        <f>$B36</f>
        <v>33</v>
      </c>
      <c r="P36" s="60"/>
      <c r="Q36" s="60"/>
      <c r="R36" s="60"/>
      <c r="S36" s="60"/>
      <c r="U36" s="60"/>
      <c r="V36" s="60"/>
      <c r="W36" s="60"/>
      <c r="X36" s="60">
        <f>$D36</f>
        <v>20</v>
      </c>
      <c r="Y36" s="60"/>
      <c r="Z36" s="60"/>
      <c r="AA36" s="60"/>
      <c r="AB36" s="60"/>
    </row>
    <row r="37" spans="1:28" x14ac:dyDescent="0.3">
      <c r="A37" s="51"/>
      <c r="B37" s="2">
        <v>34</v>
      </c>
      <c r="C37" s="51">
        <v>1</v>
      </c>
      <c r="D37" s="51">
        <v>21</v>
      </c>
      <c r="E37" s="51"/>
      <c r="F37" s="66">
        <v>3.3958333333333333E-2</v>
      </c>
      <c r="G37" s="50" t="s">
        <v>54</v>
      </c>
      <c r="H37" s="50" t="s">
        <v>194</v>
      </c>
      <c r="I37" s="51" t="s">
        <v>91</v>
      </c>
      <c r="J37" s="51" t="s">
        <v>120</v>
      </c>
      <c r="K37" s="51" t="s">
        <v>0</v>
      </c>
      <c r="L37" s="60"/>
      <c r="M37" s="60"/>
      <c r="N37" s="60"/>
      <c r="O37" s="60"/>
      <c r="P37" s="60"/>
      <c r="Q37" s="60"/>
      <c r="R37" s="60">
        <f>$B37</f>
        <v>34</v>
      </c>
      <c r="S37" s="60"/>
      <c r="U37" s="60"/>
      <c r="V37" s="60"/>
      <c r="W37" s="60"/>
      <c r="X37" s="60"/>
      <c r="Y37" s="60"/>
      <c r="Z37" s="60"/>
      <c r="AA37" s="60">
        <f>$D37</f>
        <v>21</v>
      </c>
      <c r="AB37" s="60"/>
    </row>
    <row r="38" spans="1:28" x14ac:dyDescent="0.3">
      <c r="A38" s="51"/>
      <c r="B38" s="2">
        <v>35</v>
      </c>
      <c r="C38" s="51">
        <v>11</v>
      </c>
      <c r="D38" s="51">
        <v>22</v>
      </c>
      <c r="E38" s="51"/>
      <c r="F38" s="66">
        <v>3.453703703703704E-2</v>
      </c>
      <c r="G38" s="50" t="s">
        <v>82</v>
      </c>
      <c r="H38" s="50" t="s">
        <v>195</v>
      </c>
      <c r="I38" s="51" t="s">
        <v>78</v>
      </c>
      <c r="J38" s="51" t="s">
        <v>118</v>
      </c>
      <c r="K38" s="51" t="s">
        <v>0</v>
      </c>
      <c r="L38" s="60"/>
      <c r="M38" s="60"/>
      <c r="N38" s="60"/>
      <c r="O38" s="60">
        <f>$B38</f>
        <v>35</v>
      </c>
      <c r="P38" s="60"/>
      <c r="Q38" s="60"/>
      <c r="R38" s="60"/>
      <c r="S38" s="60"/>
      <c r="U38" s="60"/>
      <c r="V38" s="60"/>
      <c r="W38" s="60"/>
      <c r="X38" s="60">
        <f>$D38</f>
        <v>22</v>
      </c>
      <c r="Y38" s="60"/>
      <c r="Z38" s="60"/>
      <c r="AA38" s="60"/>
      <c r="AB38" s="60"/>
    </row>
    <row r="39" spans="1:28" x14ac:dyDescent="0.3">
      <c r="A39" s="51"/>
      <c r="B39" s="2">
        <v>36</v>
      </c>
      <c r="C39" s="51">
        <v>11</v>
      </c>
      <c r="D39" s="51">
        <v>23</v>
      </c>
      <c r="E39" s="51"/>
      <c r="F39" s="66">
        <v>3.4861111111111114E-2</v>
      </c>
      <c r="G39" s="50" t="s">
        <v>77</v>
      </c>
      <c r="H39" s="50" t="s">
        <v>196</v>
      </c>
      <c r="I39" s="51" t="s">
        <v>79</v>
      </c>
      <c r="J39" s="51" t="s">
        <v>121</v>
      </c>
      <c r="K39" s="51" t="s">
        <v>0</v>
      </c>
      <c r="L39" s="60"/>
      <c r="M39" s="60"/>
      <c r="N39" s="60"/>
      <c r="O39" s="60"/>
      <c r="P39" s="60"/>
      <c r="Q39" s="60">
        <f>$B39</f>
        <v>36</v>
      </c>
      <c r="R39" s="60"/>
      <c r="S39" s="60"/>
      <c r="U39" s="60"/>
      <c r="V39" s="60"/>
      <c r="W39" s="60"/>
      <c r="X39" s="60"/>
      <c r="Y39" s="60"/>
      <c r="Z39" s="60">
        <f>$D39</f>
        <v>23</v>
      </c>
      <c r="AA39" s="60"/>
      <c r="AB39" s="60"/>
    </row>
    <row r="40" spans="1:28" x14ac:dyDescent="0.3">
      <c r="A40" s="51"/>
      <c r="B40" s="2">
        <v>37</v>
      </c>
      <c r="C40" s="51">
        <v>1</v>
      </c>
      <c r="D40" s="51">
        <v>24</v>
      </c>
      <c r="E40" s="51"/>
      <c r="F40" s="66">
        <v>3.5138888888888893E-2</v>
      </c>
      <c r="G40" s="50" t="s">
        <v>88</v>
      </c>
      <c r="H40" s="50" t="s">
        <v>197</v>
      </c>
      <c r="I40" s="51" t="s">
        <v>89</v>
      </c>
      <c r="J40" s="51" t="s">
        <v>120</v>
      </c>
      <c r="K40" s="51" t="s">
        <v>0</v>
      </c>
      <c r="L40" s="60"/>
      <c r="M40" s="60"/>
      <c r="N40" s="60"/>
      <c r="O40" s="60"/>
      <c r="P40" s="60"/>
      <c r="Q40" s="60"/>
      <c r="R40" s="60">
        <f>$B40</f>
        <v>37</v>
      </c>
      <c r="S40" s="60"/>
      <c r="U40" s="60"/>
      <c r="V40" s="60"/>
      <c r="W40" s="60"/>
      <c r="X40" s="60"/>
      <c r="Y40" s="60"/>
      <c r="Z40" s="60"/>
      <c r="AA40" s="60">
        <f>$D40</f>
        <v>24</v>
      </c>
      <c r="AB40" s="60"/>
    </row>
    <row r="41" spans="1:28" x14ac:dyDescent="0.3">
      <c r="A41" s="51"/>
      <c r="B41" s="2">
        <v>38</v>
      </c>
      <c r="C41" s="51">
        <v>12</v>
      </c>
      <c r="D41" s="51">
        <v>25</v>
      </c>
      <c r="E41" s="51"/>
      <c r="F41" s="66">
        <v>3.5706018518518519E-2</v>
      </c>
      <c r="G41" s="50" t="s">
        <v>66</v>
      </c>
      <c r="H41" s="50" t="s">
        <v>63</v>
      </c>
      <c r="I41" s="51" t="s">
        <v>78</v>
      </c>
      <c r="J41" s="51" t="s">
        <v>116</v>
      </c>
      <c r="K41" s="51" t="s">
        <v>0</v>
      </c>
      <c r="L41" s="60"/>
      <c r="M41" s="60">
        <f>$B41</f>
        <v>38</v>
      </c>
      <c r="N41" s="60"/>
      <c r="O41" s="60"/>
      <c r="P41" s="60"/>
      <c r="Q41" s="60"/>
      <c r="R41" s="60"/>
      <c r="S41" s="60"/>
      <c r="U41" s="60"/>
      <c r="V41" s="60">
        <f>$D41</f>
        <v>25</v>
      </c>
      <c r="W41" s="60"/>
      <c r="X41" s="60"/>
      <c r="Y41" s="60"/>
      <c r="Z41" s="60"/>
      <c r="AA41" s="60"/>
      <c r="AB41" s="60"/>
    </row>
    <row r="42" spans="1:28" x14ac:dyDescent="0.3">
      <c r="A42" s="51"/>
      <c r="B42" s="2">
        <v>39</v>
      </c>
      <c r="C42" s="51">
        <v>12</v>
      </c>
      <c r="D42" s="51">
        <v>26</v>
      </c>
      <c r="E42" s="51"/>
      <c r="F42" s="66">
        <v>3.5983796296296298E-2</v>
      </c>
      <c r="G42" s="50" t="s">
        <v>60</v>
      </c>
      <c r="H42" s="50" t="s">
        <v>27</v>
      </c>
      <c r="I42" s="68" t="s">
        <v>79</v>
      </c>
      <c r="J42" s="51" t="s">
        <v>119</v>
      </c>
      <c r="K42" s="51" t="s">
        <v>0</v>
      </c>
      <c r="L42" s="60"/>
      <c r="M42" s="60"/>
      <c r="N42" s="60"/>
      <c r="O42" s="60"/>
      <c r="P42" s="60">
        <f>$B42</f>
        <v>39</v>
      </c>
      <c r="Q42" s="60"/>
      <c r="R42" s="60"/>
      <c r="S42" s="60"/>
      <c r="U42" s="60"/>
      <c r="V42" s="60"/>
      <c r="W42" s="60"/>
      <c r="X42" s="60"/>
      <c r="Y42" s="60">
        <f>$D42</f>
        <v>26</v>
      </c>
      <c r="Z42" s="60"/>
      <c r="AA42" s="60"/>
      <c r="AB42" s="60"/>
    </row>
    <row r="43" spans="1:28" x14ac:dyDescent="0.3">
      <c r="A43" s="51"/>
      <c r="B43" s="2">
        <v>40</v>
      </c>
      <c r="C43" s="51">
        <v>13</v>
      </c>
      <c r="D43" s="51">
        <v>27</v>
      </c>
      <c r="E43" s="51"/>
      <c r="F43" s="66">
        <v>3.6458333333333336E-2</v>
      </c>
      <c r="G43" s="50" t="s">
        <v>53</v>
      </c>
      <c r="H43" s="50" t="s">
        <v>198</v>
      </c>
      <c r="I43" s="51" t="s">
        <v>79</v>
      </c>
      <c r="J43" s="51" t="s">
        <v>119</v>
      </c>
      <c r="K43" s="51" t="s">
        <v>0</v>
      </c>
      <c r="L43" s="60"/>
      <c r="M43" s="60"/>
      <c r="N43" s="60"/>
      <c r="O43" s="60"/>
      <c r="P43" s="60">
        <f>$B43</f>
        <v>40</v>
      </c>
      <c r="Q43" s="60"/>
      <c r="R43" s="60"/>
      <c r="S43" s="60"/>
      <c r="U43" s="60"/>
      <c r="V43" s="60"/>
      <c r="W43" s="60"/>
      <c r="X43" s="60"/>
      <c r="Y43" s="60">
        <f>$D43</f>
        <v>27</v>
      </c>
      <c r="Z43" s="60"/>
      <c r="AA43" s="60"/>
      <c r="AB43" s="60"/>
    </row>
    <row r="44" spans="1:28" x14ac:dyDescent="0.3">
      <c r="A44" s="51"/>
      <c r="B44" s="2">
        <v>41</v>
      </c>
      <c r="C44" s="51">
        <v>14</v>
      </c>
      <c r="D44" s="51">
        <v>28</v>
      </c>
      <c r="E44" s="51"/>
      <c r="F44" s="66">
        <v>3.7094907407407403E-2</v>
      </c>
      <c r="G44" s="50" t="s">
        <v>74</v>
      </c>
      <c r="H44" s="50" t="s">
        <v>199</v>
      </c>
      <c r="I44" s="51" t="s">
        <v>79</v>
      </c>
      <c r="J44" s="51" t="s">
        <v>121</v>
      </c>
      <c r="K44" s="51" t="s">
        <v>0</v>
      </c>
      <c r="L44" s="60"/>
      <c r="M44" s="60"/>
      <c r="N44" s="60"/>
      <c r="O44" s="60"/>
      <c r="P44" s="60"/>
      <c r="Q44" s="60">
        <f>$B44</f>
        <v>41</v>
      </c>
      <c r="R44" s="60"/>
      <c r="S44" s="60"/>
      <c r="U44" s="60"/>
      <c r="V44" s="60"/>
      <c r="W44" s="60"/>
      <c r="X44" s="60"/>
      <c r="Y44" s="60"/>
      <c r="Z44" s="60">
        <f>$D44</f>
        <v>28</v>
      </c>
      <c r="AA44" s="60"/>
      <c r="AB44" s="60"/>
    </row>
    <row r="45" spans="1:28" x14ac:dyDescent="0.3">
      <c r="A45" s="51"/>
      <c r="B45" s="2">
        <v>42</v>
      </c>
      <c r="C45" s="51">
        <v>15</v>
      </c>
      <c r="D45" s="51">
        <v>29</v>
      </c>
      <c r="E45" s="51"/>
      <c r="F45" s="66">
        <v>3.7488425925925925E-2</v>
      </c>
      <c r="G45" s="50" t="s">
        <v>74</v>
      </c>
      <c r="H45" s="50" t="s">
        <v>200</v>
      </c>
      <c r="I45" s="68" t="s">
        <v>79</v>
      </c>
      <c r="J45" s="51" t="s">
        <v>119</v>
      </c>
      <c r="K45" s="51" t="s">
        <v>0</v>
      </c>
      <c r="L45" s="60"/>
      <c r="M45" s="60"/>
      <c r="N45" s="60"/>
      <c r="O45" s="60"/>
      <c r="P45" s="60">
        <f>$B45</f>
        <v>42</v>
      </c>
      <c r="Q45" s="60"/>
      <c r="R45" s="60"/>
      <c r="S45" s="60"/>
      <c r="U45" s="60"/>
      <c r="V45" s="60"/>
      <c r="W45" s="60"/>
      <c r="X45" s="60"/>
      <c r="Y45" s="60">
        <f>$D45</f>
        <v>29</v>
      </c>
      <c r="Z45" s="60"/>
      <c r="AA45" s="60"/>
      <c r="AB45" s="60"/>
    </row>
    <row r="46" spans="1:28" x14ac:dyDescent="0.3">
      <c r="A46" s="51"/>
      <c r="B46" s="2">
        <v>43</v>
      </c>
      <c r="C46" s="51">
        <v>16</v>
      </c>
      <c r="D46" s="51">
        <v>30</v>
      </c>
      <c r="E46" s="51"/>
      <c r="F46" s="66">
        <v>3.7916666666666668E-2</v>
      </c>
      <c r="G46" s="50" t="s">
        <v>77</v>
      </c>
      <c r="H46" s="50" t="s">
        <v>43</v>
      </c>
      <c r="I46" s="51" t="s">
        <v>79</v>
      </c>
      <c r="J46" s="51" t="s">
        <v>119</v>
      </c>
      <c r="K46" s="51" t="s">
        <v>0</v>
      </c>
      <c r="L46" s="60"/>
      <c r="M46" s="60"/>
      <c r="N46" s="60"/>
      <c r="O46" s="60"/>
      <c r="P46" s="60">
        <f>$B46</f>
        <v>43</v>
      </c>
      <c r="Q46" s="60"/>
      <c r="R46" s="60"/>
      <c r="S46" s="60"/>
      <c r="U46" s="60"/>
      <c r="V46" s="60"/>
      <c r="W46" s="60"/>
      <c r="X46" s="60"/>
      <c r="Y46" s="60">
        <f>$D46</f>
        <v>30</v>
      </c>
      <c r="Z46" s="60"/>
      <c r="AA46" s="60"/>
      <c r="AB46" s="60"/>
    </row>
    <row r="47" spans="1:28" x14ac:dyDescent="0.3">
      <c r="A47" s="51"/>
      <c r="B47" s="2">
        <v>44</v>
      </c>
      <c r="C47" s="51">
        <v>17</v>
      </c>
      <c r="D47" s="51">
        <v>31</v>
      </c>
      <c r="E47" s="51"/>
      <c r="F47" s="66">
        <v>3.8263888888888889E-2</v>
      </c>
      <c r="G47" s="50" t="s">
        <v>60</v>
      </c>
      <c r="H47" s="50" t="s">
        <v>58</v>
      </c>
      <c r="I47" s="51" t="s">
        <v>79</v>
      </c>
      <c r="J47" s="51" t="s">
        <v>119</v>
      </c>
      <c r="K47" s="51" t="s">
        <v>0</v>
      </c>
      <c r="L47" s="60"/>
      <c r="M47" s="60"/>
      <c r="N47" s="60"/>
      <c r="O47" s="60"/>
      <c r="P47" s="60">
        <f>$B47</f>
        <v>44</v>
      </c>
      <c r="Q47" s="60"/>
      <c r="R47" s="60"/>
      <c r="S47" s="60"/>
      <c r="U47" s="60"/>
      <c r="V47" s="60"/>
      <c r="W47" s="60"/>
      <c r="X47" s="60"/>
      <c r="Y47" s="60">
        <f>$D47</f>
        <v>31</v>
      </c>
      <c r="Z47" s="60"/>
      <c r="AA47" s="60"/>
      <c r="AB47" s="60"/>
    </row>
    <row r="48" spans="1:28" x14ac:dyDescent="0.3">
      <c r="A48" s="51"/>
      <c r="B48" s="2">
        <v>45</v>
      </c>
      <c r="C48" s="51">
        <v>13</v>
      </c>
      <c r="D48" s="51">
        <v>32</v>
      </c>
      <c r="E48" s="51"/>
      <c r="F48" s="66">
        <v>3.9004629629629632E-2</v>
      </c>
      <c r="G48" s="50" t="s">
        <v>72</v>
      </c>
      <c r="H48" s="50" t="s">
        <v>98</v>
      </c>
      <c r="I48" s="51" t="s">
        <v>78</v>
      </c>
      <c r="J48" s="51" t="s">
        <v>122</v>
      </c>
      <c r="K48" s="51" t="s">
        <v>0</v>
      </c>
      <c r="L48" s="60"/>
      <c r="M48" s="60"/>
      <c r="N48" s="60"/>
      <c r="O48" s="60"/>
      <c r="P48" s="60"/>
      <c r="Q48" s="60"/>
      <c r="R48" s="60"/>
      <c r="S48" s="60">
        <f>$B48</f>
        <v>45</v>
      </c>
      <c r="U48" s="60"/>
      <c r="V48" s="60"/>
      <c r="W48" s="60"/>
      <c r="X48" s="60"/>
      <c r="Y48" s="60"/>
      <c r="Z48" s="60"/>
      <c r="AA48" s="60"/>
      <c r="AB48" s="60">
        <f>$D48</f>
        <v>32</v>
      </c>
    </row>
    <row r="49" spans="1:28" x14ac:dyDescent="0.3">
      <c r="A49" s="51"/>
      <c r="B49" s="2">
        <v>46</v>
      </c>
      <c r="C49" s="51">
        <v>18</v>
      </c>
      <c r="D49" s="51">
        <v>33</v>
      </c>
      <c r="E49" s="51"/>
      <c r="F49" s="66">
        <v>3.9861111111111111E-2</v>
      </c>
      <c r="G49" s="50" t="s">
        <v>67</v>
      </c>
      <c r="H49" s="50" t="s">
        <v>136</v>
      </c>
      <c r="I49" s="68" t="s">
        <v>79</v>
      </c>
      <c r="J49" s="51" t="s">
        <v>119</v>
      </c>
      <c r="K49" s="51" t="s">
        <v>0</v>
      </c>
      <c r="L49" s="60"/>
      <c r="M49" s="60"/>
      <c r="N49" s="60"/>
      <c r="O49" s="60"/>
      <c r="P49" s="60">
        <f>$B49</f>
        <v>46</v>
      </c>
      <c r="Q49" s="60"/>
      <c r="R49" s="60"/>
      <c r="S49" s="60"/>
      <c r="U49" s="60"/>
      <c r="V49" s="60"/>
      <c r="W49" s="60"/>
      <c r="X49" s="60"/>
      <c r="Y49" s="60">
        <f>$D49</f>
        <v>33</v>
      </c>
      <c r="Z49" s="60"/>
      <c r="AA49" s="60"/>
      <c r="AB49" s="60"/>
    </row>
    <row r="50" spans="1:28" x14ac:dyDescent="0.3">
      <c r="A50" s="51"/>
      <c r="B50" s="2">
        <v>47</v>
      </c>
      <c r="C50" s="51">
        <v>19</v>
      </c>
      <c r="D50" s="51">
        <v>34</v>
      </c>
      <c r="E50" s="51"/>
      <c r="F50" s="66">
        <v>3.9942129629629626E-2</v>
      </c>
      <c r="G50" s="50" t="s">
        <v>68</v>
      </c>
      <c r="H50" s="50" t="s">
        <v>93</v>
      </c>
      <c r="I50" s="68" t="s">
        <v>79</v>
      </c>
      <c r="J50" s="51" t="s">
        <v>119</v>
      </c>
      <c r="K50" s="51" t="s">
        <v>0</v>
      </c>
      <c r="L50" s="60"/>
      <c r="M50" s="60"/>
      <c r="N50" s="60"/>
      <c r="O50" s="60"/>
      <c r="P50" s="60">
        <f>$B50</f>
        <v>47</v>
      </c>
      <c r="Q50" s="60"/>
      <c r="R50" s="60"/>
      <c r="S50" s="60"/>
      <c r="U50" s="60"/>
      <c r="V50" s="60"/>
      <c r="W50" s="60"/>
      <c r="X50" s="60"/>
      <c r="Y50" s="60">
        <f>$D50</f>
        <v>34</v>
      </c>
      <c r="Z50" s="60"/>
      <c r="AA50" s="60"/>
      <c r="AB50" s="60"/>
    </row>
    <row r="51" spans="1:28" x14ac:dyDescent="0.3">
      <c r="A51" s="51"/>
      <c r="B51" s="2">
        <v>48</v>
      </c>
      <c r="C51" s="51"/>
      <c r="D51" s="51"/>
      <c r="E51" s="51"/>
      <c r="F51" s="66">
        <v>4.0069444444444442E-2</v>
      </c>
      <c r="G51" s="50" t="s">
        <v>76</v>
      </c>
      <c r="H51" s="50" t="s">
        <v>201</v>
      </c>
      <c r="I51" s="68" t="s">
        <v>26</v>
      </c>
      <c r="J51" s="51" t="s">
        <v>119</v>
      </c>
      <c r="K51" s="51" t="s">
        <v>0</v>
      </c>
      <c r="L51" s="60"/>
      <c r="M51" s="60"/>
      <c r="N51" s="60"/>
      <c r="O51" s="60"/>
      <c r="P51" s="60">
        <f>$B51</f>
        <v>48</v>
      </c>
      <c r="Q51" s="60"/>
      <c r="R51" s="60"/>
      <c r="S51" s="60"/>
      <c r="U51" s="60"/>
      <c r="V51" s="60"/>
      <c r="W51" s="60"/>
      <c r="X51" s="60"/>
      <c r="Y51" s="60"/>
      <c r="Z51" s="60"/>
      <c r="AA51" s="60"/>
      <c r="AB51" s="60"/>
    </row>
    <row r="52" spans="1:28" x14ac:dyDescent="0.3">
      <c r="A52" s="51"/>
      <c r="B52" s="2">
        <v>49</v>
      </c>
      <c r="C52" s="51">
        <v>2</v>
      </c>
      <c r="D52" s="51">
        <v>35</v>
      </c>
      <c r="E52" s="51"/>
      <c r="F52" s="69">
        <v>4.2546296296296297E-2</v>
      </c>
      <c r="G52" s="50" t="s">
        <v>80</v>
      </c>
      <c r="H52" s="50" t="s">
        <v>202</v>
      </c>
      <c r="I52" s="51" t="s">
        <v>91</v>
      </c>
      <c r="J52" s="51" t="s">
        <v>121</v>
      </c>
      <c r="K52" s="51" t="s">
        <v>0</v>
      </c>
      <c r="L52" s="60"/>
      <c r="M52" s="60"/>
      <c r="N52" s="60"/>
      <c r="O52" s="60"/>
      <c r="P52" s="60"/>
      <c r="Q52" s="60">
        <f>$B52</f>
        <v>49</v>
      </c>
      <c r="R52" s="60"/>
      <c r="S52" s="60"/>
      <c r="U52" s="60"/>
      <c r="V52" s="60"/>
      <c r="W52" s="60"/>
      <c r="X52" s="60"/>
      <c r="Y52" s="60"/>
      <c r="Z52" s="60">
        <f>$D52</f>
        <v>35</v>
      </c>
      <c r="AA52" s="60"/>
      <c r="AB52" s="60"/>
    </row>
    <row r="53" spans="1:28" x14ac:dyDescent="0.3">
      <c r="A53" s="51"/>
      <c r="B53" s="2">
        <v>50</v>
      </c>
      <c r="C53" s="51">
        <v>14</v>
      </c>
      <c r="D53" s="51">
        <v>36</v>
      </c>
      <c r="E53" s="51"/>
      <c r="F53" s="69">
        <v>4.2673611111111114E-2</v>
      </c>
      <c r="G53" s="50" t="s">
        <v>59</v>
      </c>
      <c r="H53" s="50" t="s">
        <v>152</v>
      </c>
      <c r="I53" s="51" t="s">
        <v>78</v>
      </c>
      <c r="J53" s="51" t="s">
        <v>121</v>
      </c>
      <c r="K53" s="51" t="s">
        <v>0</v>
      </c>
      <c r="L53" s="60"/>
      <c r="M53" s="60"/>
      <c r="N53" s="60"/>
      <c r="O53" s="60"/>
      <c r="P53" s="60"/>
      <c r="Q53" s="60">
        <f>$B53</f>
        <v>50</v>
      </c>
      <c r="R53" s="60"/>
      <c r="S53" s="60"/>
      <c r="U53" s="60"/>
      <c r="V53" s="60"/>
      <c r="W53" s="60"/>
      <c r="X53" s="60"/>
      <c r="Y53" s="60"/>
      <c r="Z53" s="60">
        <f>$D53</f>
        <v>36</v>
      </c>
      <c r="AA53" s="60"/>
      <c r="AB53" s="60"/>
    </row>
    <row r="54" spans="1:28" x14ac:dyDescent="0.3">
      <c r="A54" s="51"/>
      <c r="B54" s="2">
        <v>51</v>
      </c>
      <c r="C54" s="51">
        <v>20</v>
      </c>
      <c r="D54" s="51">
        <v>37</v>
      </c>
      <c r="E54" s="51"/>
      <c r="F54" s="69">
        <v>4.3368055555555556E-2</v>
      </c>
      <c r="G54" s="50" t="s">
        <v>81</v>
      </c>
      <c r="H54" s="50" t="s">
        <v>186</v>
      </c>
      <c r="I54" s="51" t="s">
        <v>79</v>
      </c>
      <c r="J54" s="51" t="s">
        <v>122</v>
      </c>
      <c r="K54" s="68" t="s">
        <v>0</v>
      </c>
      <c r="L54" s="60"/>
      <c r="M54" s="60"/>
      <c r="N54" s="60"/>
      <c r="O54" s="60"/>
      <c r="P54" s="60"/>
      <c r="Q54" s="60"/>
      <c r="R54" s="60"/>
      <c r="S54" s="60">
        <f>$B54</f>
        <v>51</v>
      </c>
      <c r="U54" s="60"/>
      <c r="V54" s="60"/>
      <c r="W54" s="60"/>
      <c r="X54" s="60"/>
      <c r="Y54" s="60"/>
      <c r="Z54" s="60"/>
      <c r="AA54" s="60"/>
      <c r="AB54" s="60">
        <f>$D54</f>
        <v>37</v>
      </c>
    </row>
    <row r="55" spans="1:28" x14ac:dyDescent="0.3">
      <c r="A55" s="51"/>
      <c r="B55" s="2">
        <v>52</v>
      </c>
      <c r="C55" s="51">
        <v>21</v>
      </c>
      <c r="D55" s="51">
        <v>38</v>
      </c>
      <c r="E55" s="51"/>
      <c r="F55" s="69">
        <v>4.4085648148148145E-2</v>
      </c>
      <c r="G55" s="50" t="s">
        <v>71</v>
      </c>
      <c r="H55" s="50" t="s">
        <v>203</v>
      </c>
      <c r="I55" s="51" t="s">
        <v>79</v>
      </c>
      <c r="J55" s="67" t="s">
        <v>116</v>
      </c>
      <c r="K55" s="51" t="s">
        <v>0</v>
      </c>
      <c r="L55" s="60"/>
      <c r="M55" s="60">
        <f>$B55</f>
        <v>52</v>
      </c>
      <c r="N55" s="60"/>
      <c r="O55" s="60"/>
      <c r="P55" s="60"/>
      <c r="Q55" s="60"/>
      <c r="R55" s="60"/>
      <c r="S55" s="60"/>
      <c r="U55" s="60"/>
      <c r="V55" s="60">
        <f>$D55</f>
        <v>38</v>
      </c>
      <c r="W55" s="60"/>
      <c r="X55" s="60"/>
      <c r="Y55" s="60"/>
      <c r="Z55" s="60"/>
      <c r="AA55" s="60"/>
      <c r="AB55" s="60"/>
    </row>
    <row r="56" spans="1:28" x14ac:dyDescent="0.3">
      <c r="A56" s="51"/>
      <c r="B56" s="2">
        <v>53</v>
      </c>
      <c r="C56" s="51">
        <v>15</v>
      </c>
      <c r="D56" s="51">
        <v>39</v>
      </c>
      <c r="E56" s="51"/>
      <c r="F56" s="69">
        <v>4.4108796296296299E-2</v>
      </c>
      <c r="G56" s="50" t="s">
        <v>113</v>
      </c>
      <c r="H56" s="50" t="s">
        <v>204</v>
      </c>
      <c r="I56" s="51" t="s">
        <v>78</v>
      </c>
      <c r="J56" s="51" t="s">
        <v>116</v>
      </c>
      <c r="K56" s="51" t="s">
        <v>0</v>
      </c>
      <c r="L56" s="60"/>
      <c r="M56" s="60">
        <f>$B56</f>
        <v>53</v>
      </c>
      <c r="N56" s="60"/>
      <c r="O56" s="60"/>
      <c r="P56" s="60"/>
      <c r="Q56" s="60"/>
      <c r="R56" s="60"/>
      <c r="S56" s="60"/>
      <c r="U56" s="60"/>
      <c r="V56" s="60">
        <f>$D56</f>
        <v>39</v>
      </c>
      <c r="W56" s="60"/>
      <c r="X56" s="60"/>
      <c r="Y56" s="60"/>
      <c r="Z56" s="60"/>
      <c r="AA56" s="60"/>
      <c r="AB56" s="60"/>
    </row>
    <row r="57" spans="1:28" x14ac:dyDescent="0.3">
      <c r="A57" s="51"/>
      <c r="B57" s="2">
        <v>54</v>
      </c>
      <c r="C57" s="51">
        <v>22</v>
      </c>
      <c r="D57" s="51">
        <v>40</v>
      </c>
      <c r="E57" s="51"/>
      <c r="F57" s="69">
        <v>4.6168981481481484E-2</v>
      </c>
      <c r="G57" s="50" t="s">
        <v>75</v>
      </c>
      <c r="H57" s="50" t="s">
        <v>205</v>
      </c>
      <c r="I57" s="51" t="s">
        <v>79</v>
      </c>
      <c r="J57" s="51" t="s">
        <v>122</v>
      </c>
      <c r="K57" s="51" t="s">
        <v>0</v>
      </c>
      <c r="L57" s="60"/>
      <c r="M57" s="60"/>
      <c r="N57" s="60"/>
      <c r="O57" s="60"/>
      <c r="P57" s="60"/>
      <c r="Q57" s="60"/>
      <c r="R57" s="60"/>
      <c r="S57" s="60">
        <f>$B57</f>
        <v>54</v>
      </c>
      <c r="U57" s="60"/>
      <c r="V57" s="60"/>
      <c r="W57" s="60"/>
      <c r="X57" s="60"/>
      <c r="Y57" s="60"/>
      <c r="Z57" s="60"/>
      <c r="AA57" s="60"/>
      <c r="AB57" s="60">
        <f>$D57</f>
        <v>40</v>
      </c>
    </row>
    <row r="58" spans="1:28" x14ac:dyDescent="0.3">
      <c r="A58" s="51"/>
      <c r="B58" s="2">
        <v>55</v>
      </c>
      <c r="C58" s="51">
        <v>23</v>
      </c>
      <c r="D58" s="51">
        <v>41</v>
      </c>
      <c r="E58" s="51"/>
      <c r="F58" s="69">
        <v>4.6261574074074073E-2</v>
      </c>
      <c r="G58" s="50" t="s">
        <v>59</v>
      </c>
      <c r="H58" s="50" t="s">
        <v>206</v>
      </c>
      <c r="I58" s="51" t="s">
        <v>79</v>
      </c>
      <c r="J58" s="51" t="s">
        <v>121</v>
      </c>
      <c r="K58" s="51" t="s">
        <v>0</v>
      </c>
      <c r="L58" s="60"/>
      <c r="M58" s="60"/>
      <c r="N58" s="60"/>
      <c r="O58" s="60"/>
      <c r="P58" s="60"/>
      <c r="Q58" s="60">
        <f>$B58</f>
        <v>55</v>
      </c>
      <c r="R58" s="60"/>
      <c r="S58" s="60"/>
      <c r="U58" s="60"/>
      <c r="V58" s="60"/>
      <c r="W58" s="60"/>
      <c r="X58" s="60"/>
      <c r="Y58" s="60"/>
      <c r="Z58" s="60">
        <f>$D58</f>
        <v>41</v>
      </c>
      <c r="AA58" s="60"/>
      <c r="AB58" s="60"/>
    </row>
    <row r="59" spans="1:28" x14ac:dyDescent="0.3">
      <c r="A59" s="51"/>
      <c r="B59" s="2">
        <v>55</v>
      </c>
      <c r="C59" s="51">
        <v>16</v>
      </c>
      <c r="D59" s="51">
        <v>41</v>
      </c>
      <c r="E59" s="51"/>
      <c r="F59" s="69">
        <v>4.6261574074074073E-2</v>
      </c>
      <c r="G59" s="50" t="s">
        <v>72</v>
      </c>
      <c r="H59" s="50" t="s">
        <v>110</v>
      </c>
      <c r="I59" s="51" t="s">
        <v>78</v>
      </c>
      <c r="J59" s="51" t="s">
        <v>121</v>
      </c>
      <c r="K59" s="51" t="s">
        <v>0</v>
      </c>
      <c r="L59" s="60"/>
      <c r="M59" s="60"/>
      <c r="N59" s="60"/>
      <c r="O59" s="60"/>
      <c r="P59" s="60"/>
      <c r="Q59" s="60">
        <f>$B59</f>
        <v>55</v>
      </c>
      <c r="R59" s="60"/>
      <c r="S59" s="60"/>
      <c r="U59" s="60"/>
      <c r="V59" s="60"/>
      <c r="W59" s="60"/>
      <c r="X59" s="60"/>
      <c r="Y59" s="60"/>
      <c r="Z59" s="60">
        <f>$D59</f>
        <v>41</v>
      </c>
      <c r="AA59" s="60"/>
      <c r="AB59" s="60"/>
    </row>
    <row r="60" spans="1:28" x14ac:dyDescent="0.3">
      <c r="A60" s="51"/>
      <c r="B60" s="2">
        <v>57</v>
      </c>
      <c r="C60" s="51">
        <v>17</v>
      </c>
      <c r="D60" s="51">
        <v>43</v>
      </c>
      <c r="E60" s="51"/>
      <c r="F60" s="69">
        <v>5.0011574074074076E-2</v>
      </c>
      <c r="G60" s="50" t="s">
        <v>83</v>
      </c>
      <c r="H60" s="50" t="s">
        <v>192</v>
      </c>
      <c r="I60" s="51" t="s">
        <v>78</v>
      </c>
      <c r="J60" s="51" t="s">
        <v>122</v>
      </c>
      <c r="K60" s="51" t="s">
        <v>0</v>
      </c>
      <c r="L60" s="60"/>
      <c r="M60" s="60"/>
      <c r="N60" s="60"/>
      <c r="O60" s="60"/>
      <c r="P60" s="60"/>
      <c r="Q60" s="60"/>
      <c r="R60" s="60"/>
      <c r="S60" s="60">
        <f>$B60</f>
        <v>57</v>
      </c>
      <c r="U60" s="60">
        <f>$D60</f>
        <v>43</v>
      </c>
      <c r="V60" s="60">
        <f>$D60</f>
        <v>43</v>
      </c>
      <c r="W60" s="60">
        <f>$D60</f>
        <v>43</v>
      </c>
      <c r="X60" s="60"/>
      <c r="Y60" s="60"/>
      <c r="Z60" s="60"/>
      <c r="AA60" s="60">
        <f>$D60</f>
        <v>43</v>
      </c>
      <c r="AB60" s="60">
        <f>$D60</f>
        <v>43</v>
      </c>
    </row>
    <row r="61" spans="1:28" x14ac:dyDescent="0.3">
      <c r="A61" s="51"/>
      <c r="B61" s="2">
        <v>58</v>
      </c>
      <c r="C61" s="51">
        <v>18</v>
      </c>
      <c r="D61" s="51">
        <v>44</v>
      </c>
      <c r="E61" s="51"/>
      <c r="F61" s="69">
        <v>5.0254629629629628E-2</v>
      </c>
      <c r="G61" s="50" t="s">
        <v>207</v>
      </c>
      <c r="H61" s="50" t="s">
        <v>208</v>
      </c>
      <c r="I61" s="51" t="s">
        <v>78</v>
      </c>
      <c r="J61" s="67" t="s">
        <v>118</v>
      </c>
      <c r="K61" s="51" t="s">
        <v>0</v>
      </c>
      <c r="L61" s="60"/>
      <c r="M61" s="60"/>
      <c r="N61" s="60"/>
      <c r="O61" s="60">
        <f>$B61</f>
        <v>58</v>
      </c>
      <c r="P61" s="60"/>
      <c r="Q61" s="60"/>
      <c r="R61" s="60"/>
      <c r="S61" s="60"/>
      <c r="U61" s="60"/>
      <c r="V61" s="60"/>
      <c r="W61" s="60"/>
      <c r="X61" s="60">
        <f>$D61</f>
        <v>44</v>
      </c>
      <c r="Y61" s="60"/>
      <c r="Z61" s="60"/>
      <c r="AA61" s="60"/>
      <c r="AB61" s="60"/>
    </row>
    <row r="62" spans="1:28" x14ac:dyDescent="0.3">
      <c r="A62" s="51"/>
      <c r="B62" s="2">
        <v>59</v>
      </c>
      <c r="C62" s="51"/>
      <c r="D62" s="51">
        <v>45</v>
      </c>
      <c r="E62" s="51"/>
      <c r="F62" s="66"/>
      <c r="J62" s="67"/>
      <c r="L62" s="60">
        <f t="shared" ref="L62:N73" si="0">$B62</f>
        <v>59</v>
      </c>
      <c r="M62" s="60">
        <f t="shared" si="0"/>
        <v>59</v>
      </c>
      <c r="N62" s="60">
        <f t="shared" si="0"/>
        <v>59</v>
      </c>
      <c r="O62" s="60"/>
      <c r="P62" s="60"/>
      <c r="Q62" s="60"/>
      <c r="R62" s="60">
        <f t="shared" ref="R62:R70" si="1">$B62</f>
        <v>59</v>
      </c>
      <c r="S62" s="60">
        <f t="shared" ref="S62:S63" si="2">$B62</f>
        <v>59</v>
      </c>
      <c r="U62" s="60">
        <f t="shared" ref="U62:W66" si="3">$D62</f>
        <v>45</v>
      </c>
      <c r="V62" s="60">
        <f t="shared" si="3"/>
        <v>45</v>
      </c>
      <c r="W62" s="60">
        <f t="shared" si="3"/>
        <v>45</v>
      </c>
      <c r="X62" s="60"/>
      <c r="Y62" s="60"/>
      <c r="Z62" s="60"/>
      <c r="AA62" s="60">
        <f t="shared" ref="AA62:AA64" si="4">$D62</f>
        <v>45</v>
      </c>
      <c r="AB62" s="60"/>
    </row>
    <row r="63" spans="1:28" x14ac:dyDescent="0.3">
      <c r="A63" s="51"/>
      <c r="B63" s="2">
        <v>59</v>
      </c>
      <c r="C63" s="51"/>
      <c r="D63" s="51">
        <v>45</v>
      </c>
      <c r="E63" s="51"/>
      <c r="F63" s="66"/>
      <c r="L63" s="60">
        <f t="shared" si="0"/>
        <v>59</v>
      </c>
      <c r="M63" s="60">
        <f t="shared" si="0"/>
        <v>59</v>
      </c>
      <c r="N63" s="60">
        <f t="shared" si="0"/>
        <v>59</v>
      </c>
      <c r="O63" s="60"/>
      <c r="P63" s="60"/>
      <c r="Q63" s="60"/>
      <c r="R63" s="60">
        <f t="shared" si="1"/>
        <v>59</v>
      </c>
      <c r="S63" s="60">
        <f t="shared" si="2"/>
        <v>59</v>
      </c>
      <c r="U63" s="60">
        <f t="shared" si="3"/>
        <v>45</v>
      </c>
      <c r="V63" s="60">
        <f t="shared" si="3"/>
        <v>45</v>
      </c>
      <c r="W63" s="60">
        <f t="shared" si="3"/>
        <v>45</v>
      </c>
      <c r="X63" s="60"/>
      <c r="Y63" s="60"/>
      <c r="Z63" s="60"/>
      <c r="AA63" s="60">
        <f t="shared" si="4"/>
        <v>45</v>
      </c>
      <c r="AB63" s="60"/>
    </row>
    <row r="64" spans="1:28" x14ac:dyDescent="0.3">
      <c r="A64" s="51"/>
      <c r="B64" s="2">
        <v>59</v>
      </c>
      <c r="C64" s="51"/>
      <c r="D64" s="51">
        <v>45</v>
      </c>
      <c r="E64" s="51"/>
      <c r="F64" s="66"/>
      <c r="L64" s="60">
        <f t="shared" si="0"/>
        <v>59</v>
      </c>
      <c r="M64" s="60">
        <f t="shared" si="0"/>
        <v>59</v>
      </c>
      <c r="N64" s="60">
        <f t="shared" si="0"/>
        <v>59</v>
      </c>
      <c r="O64" s="60"/>
      <c r="P64" s="60"/>
      <c r="Q64" s="60"/>
      <c r="R64" s="60">
        <f t="shared" si="1"/>
        <v>59</v>
      </c>
      <c r="S64" s="60"/>
      <c r="U64" s="60">
        <f t="shared" si="3"/>
        <v>45</v>
      </c>
      <c r="V64" s="60"/>
      <c r="W64" s="60">
        <f t="shared" si="3"/>
        <v>45</v>
      </c>
      <c r="X64" s="60"/>
      <c r="Y64" s="60"/>
      <c r="Z64" s="60"/>
      <c r="AA64" s="60">
        <f t="shared" si="4"/>
        <v>45</v>
      </c>
      <c r="AB64" s="60"/>
    </row>
    <row r="65" spans="1:28" x14ac:dyDescent="0.3">
      <c r="A65" s="51"/>
      <c r="B65" s="2">
        <v>59</v>
      </c>
      <c r="C65" s="51"/>
      <c r="D65" s="51">
        <v>45</v>
      </c>
      <c r="E65" s="51"/>
      <c r="F65" s="66"/>
      <c r="I65" s="68"/>
      <c r="L65" s="60">
        <f t="shared" si="0"/>
        <v>59</v>
      </c>
      <c r="M65" s="60">
        <f t="shared" si="0"/>
        <v>59</v>
      </c>
      <c r="N65" s="60">
        <f t="shared" si="0"/>
        <v>59</v>
      </c>
      <c r="O65" s="60"/>
      <c r="P65" s="60"/>
      <c r="Q65" s="60"/>
      <c r="R65" s="60">
        <f t="shared" si="1"/>
        <v>59</v>
      </c>
      <c r="S65" s="60"/>
      <c r="U65" s="60">
        <f t="shared" si="3"/>
        <v>45</v>
      </c>
      <c r="V65" s="60"/>
      <c r="W65" s="60">
        <f t="shared" si="3"/>
        <v>45</v>
      </c>
      <c r="X65" s="60"/>
      <c r="Y65" s="60"/>
      <c r="Z65" s="60"/>
      <c r="AA65" s="60"/>
      <c r="AB65" s="60"/>
    </row>
    <row r="66" spans="1:28" x14ac:dyDescent="0.3">
      <c r="A66" s="51"/>
      <c r="B66" s="2">
        <v>59</v>
      </c>
      <c r="C66" s="51"/>
      <c r="D66" s="51">
        <v>45</v>
      </c>
      <c r="E66" s="51"/>
      <c r="F66" s="66"/>
      <c r="L66" s="60">
        <f t="shared" si="0"/>
        <v>59</v>
      </c>
      <c r="M66" s="60">
        <f t="shared" si="0"/>
        <v>59</v>
      </c>
      <c r="N66" s="60">
        <f t="shared" si="0"/>
        <v>59</v>
      </c>
      <c r="O66" s="60"/>
      <c r="P66" s="60"/>
      <c r="Q66" s="60"/>
      <c r="R66" s="60">
        <f t="shared" si="1"/>
        <v>59</v>
      </c>
      <c r="S66" s="60"/>
      <c r="U66" s="60"/>
      <c r="V66" s="60"/>
      <c r="W66" s="60">
        <f t="shared" si="3"/>
        <v>45</v>
      </c>
      <c r="X66" s="60"/>
      <c r="Y66" s="60"/>
      <c r="Z66" s="60"/>
      <c r="AA66" s="60"/>
      <c r="AB66" s="60"/>
    </row>
    <row r="67" spans="1:28" x14ac:dyDescent="0.3">
      <c r="A67" s="51"/>
      <c r="B67" s="2">
        <v>59</v>
      </c>
      <c r="C67" s="51"/>
      <c r="D67" s="51">
        <v>45</v>
      </c>
      <c r="E67" s="51"/>
      <c r="F67" s="66"/>
      <c r="L67" s="60">
        <f t="shared" si="0"/>
        <v>59</v>
      </c>
      <c r="M67" s="60">
        <f t="shared" si="0"/>
        <v>59</v>
      </c>
      <c r="N67" s="60">
        <f t="shared" si="0"/>
        <v>59</v>
      </c>
      <c r="O67" s="60"/>
      <c r="P67" s="60"/>
      <c r="Q67" s="60"/>
      <c r="R67" s="60">
        <f t="shared" si="1"/>
        <v>59</v>
      </c>
      <c r="S67" s="60"/>
      <c r="U67" s="60"/>
      <c r="V67" s="60"/>
      <c r="W67" s="60"/>
      <c r="X67" s="60"/>
      <c r="Y67" s="60"/>
      <c r="Z67" s="60"/>
      <c r="AA67" s="60"/>
      <c r="AB67" s="60"/>
    </row>
    <row r="68" spans="1:28" x14ac:dyDescent="0.3">
      <c r="A68" s="51"/>
      <c r="B68" s="2">
        <v>59</v>
      </c>
      <c r="C68" s="51"/>
      <c r="D68" s="51"/>
      <c r="E68" s="51"/>
      <c r="F68" s="66"/>
      <c r="L68" s="60">
        <f t="shared" si="0"/>
        <v>59</v>
      </c>
      <c r="M68" s="60">
        <f t="shared" si="0"/>
        <v>59</v>
      </c>
      <c r="N68" s="60">
        <f t="shared" si="0"/>
        <v>59</v>
      </c>
      <c r="O68" s="60"/>
      <c r="P68" s="60"/>
      <c r="Q68" s="60"/>
      <c r="R68" s="60">
        <f t="shared" si="1"/>
        <v>59</v>
      </c>
      <c r="S68" s="60"/>
      <c r="U68" s="60"/>
      <c r="V68" s="60"/>
      <c r="W68" s="60"/>
      <c r="X68" s="60"/>
      <c r="Y68" s="60"/>
      <c r="Z68" s="60"/>
      <c r="AA68" s="60"/>
      <c r="AB68" s="60"/>
    </row>
    <row r="69" spans="1:28" x14ac:dyDescent="0.3">
      <c r="A69" s="51"/>
      <c r="B69" s="2">
        <v>59</v>
      </c>
      <c r="C69" s="51"/>
      <c r="D69" s="51"/>
      <c r="E69" s="51"/>
      <c r="F69" s="66"/>
      <c r="L69" s="60">
        <f t="shared" si="0"/>
        <v>59</v>
      </c>
      <c r="M69" s="60">
        <f t="shared" si="0"/>
        <v>59</v>
      </c>
      <c r="N69" s="60">
        <f t="shared" si="0"/>
        <v>59</v>
      </c>
      <c r="O69" s="60"/>
      <c r="P69" s="60"/>
      <c r="Q69" s="60"/>
      <c r="R69" s="60">
        <f t="shared" si="1"/>
        <v>59</v>
      </c>
      <c r="S69" s="60"/>
      <c r="U69" s="60"/>
      <c r="V69" s="60"/>
      <c r="W69" s="60"/>
      <c r="X69" s="60"/>
      <c r="Y69" s="60"/>
      <c r="Z69" s="60"/>
      <c r="AA69" s="60"/>
      <c r="AB69" s="60"/>
    </row>
    <row r="70" spans="1:28" x14ac:dyDescent="0.3">
      <c r="A70" s="51"/>
      <c r="B70" s="2">
        <v>59</v>
      </c>
      <c r="C70" s="51"/>
      <c r="D70" s="51"/>
      <c r="E70" s="51"/>
      <c r="F70" s="66"/>
      <c r="L70" s="60">
        <f t="shared" si="0"/>
        <v>59</v>
      </c>
      <c r="M70" s="60">
        <f t="shared" si="0"/>
        <v>59</v>
      </c>
      <c r="N70" s="60">
        <f t="shared" si="0"/>
        <v>59</v>
      </c>
      <c r="O70" s="60"/>
      <c r="P70" s="60"/>
      <c r="Q70" s="60"/>
      <c r="R70" s="60">
        <f t="shared" si="1"/>
        <v>59</v>
      </c>
      <c r="S70" s="60"/>
      <c r="U70" s="60"/>
      <c r="V70" s="60"/>
      <c r="W70" s="60"/>
      <c r="X70" s="60"/>
      <c r="Y70" s="60"/>
      <c r="Z70" s="60"/>
      <c r="AA70" s="60"/>
      <c r="AB70" s="60"/>
    </row>
    <row r="71" spans="1:28" x14ac:dyDescent="0.3">
      <c r="A71" s="51"/>
      <c r="B71" s="2">
        <v>59</v>
      </c>
      <c r="C71" s="51"/>
      <c r="D71" s="51"/>
      <c r="E71" s="51"/>
      <c r="F71" s="66"/>
      <c r="L71" s="60">
        <f t="shared" si="0"/>
        <v>59</v>
      </c>
      <c r="M71" s="60"/>
      <c r="N71" s="60">
        <f t="shared" si="0"/>
        <v>59</v>
      </c>
      <c r="O71" s="60"/>
      <c r="P71" s="60"/>
      <c r="Q71" s="60"/>
      <c r="R71" s="60"/>
      <c r="S71" s="60"/>
      <c r="U71" s="60"/>
      <c r="V71" s="60"/>
      <c r="W71" s="60"/>
      <c r="X71" s="60"/>
      <c r="Y71" s="60"/>
      <c r="Z71" s="60"/>
      <c r="AA71" s="60"/>
      <c r="AB71" s="60"/>
    </row>
    <row r="72" spans="1:28" x14ac:dyDescent="0.3">
      <c r="A72" s="51"/>
      <c r="B72" s="2">
        <v>59</v>
      </c>
      <c r="C72" s="51"/>
      <c r="D72" s="51"/>
      <c r="E72" s="51"/>
      <c r="F72" s="66"/>
      <c r="L72" s="60"/>
      <c r="M72" s="60"/>
      <c r="N72" s="60">
        <f t="shared" si="0"/>
        <v>59</v>
      </c>
      <c r="O72" s="60"/>
      <c r="P72" s="60"/>
      <c r="Q72" s="60"/>
      <c r="R72" s="60"/>
      <c r="S72" s="60"/>
      <c r="U72" s="60"/>
      <c r="V72" s="60"/>
      <c r="W72" s="60"/>
      <c r="X72" s="60"/>
      <c r="Y72" s="60"/>
      <c r="Z72" s="60"/>
      <c r="AA72" s="60"/>
      <c r="AB72" s="60"/>
    </row>
    <row r="73" spans="1:28" x14ac:dyDescent="0.3">
      <c r="A73" s="51"/>
      <c r="B73" s="2">
        <v>59</v>
      </c>
      <c r="C73" s="51"/>
      <c r="D73" s="51"/>
      <c r="E73" s="51"/>
      <c r="F73" s="66"/>
      <c r="L73" s="60"/>
      <c r="M73" s="60"/>
      <c r="N73" s="60">
        <f t="shared" si="0"/>
        <v>59</v>
      </c>
      <c r="O73" s="60"/>
      <c r="P73" s="60"/>
      <c r="Q73" s="60"/>
      <c r="R73" s="60"/>
      <c r="S73" s="60"/>
      <c r="U73" s="60"/>
      <c r="V73" s="60"/>
      <c r="W73" s="60"/>
      <c r="X73" s="60"/>
      <c r="Y73" s="60"/>
      <c r="Z73" s="60"/>
      <c r="AA73" s="60"/>
      <c r="AB73" s="60"/>
    </row>
    <row r="74" spans="1:28" x14ac:dyDescent="0.3">
      <c r="A74" s="47"/>
      <c r="B74" s="47"/>
      <c r="C74" s="47"/>
      <c r="D74" s="47"/>
      <c r="E74" s="47"/>
      <c r="F74" s="49"/>
      <c r="G74" s="48"/>
      <c r="H74" s="48"/>
      <c r="I74" s="47"/>
      <c r="J74" s="47"/>
      <c r="K74" s="47"/>
      <c r="U74" s="47"/>
      <c r="V74" s="47"/>
      <c r="W74" s="47"/>
      <c r="X74" s="47"/>
      <c r="Y74" s="47"/>
      <c r="Z74" s="47"/>
      <c r="AA74" s="47"/>
      <c r="AB74" s="47"/>
    </row>
    <row r="75" spans="1:28" x14ac:dyDescent="0.3">
      <c r="B75" s="47"/>
      <c r="H75" s="52" t="s">
        <v>20</v>
      </c>
      <c r="I75" s="47"/>
      <c r="J75" s="47"/>
      <c r="K75" s="50"/>
      <c r="L75" s="50"/>
      <c r="O75" s="50"/>
      <c r="P75" s="47"/>
      <c r="Q75" s="50"/>
      <c r="R75" s="50"/>
      <c r="S75" s="50"/>
      <c r="U75" s="50"/>
      <c r="V75" s="50"/>
      <c r="W75" s="50"/>
      <c r="X75" s="50"/>
      <c r="Y75" s="50"/>
      <c r="Z75" s="50"/>
      <c r="AA75" s="50"/>
      <c r="AB75" s="50"/>
    </row>
    <row r="76" spans="1:28" x14ac:dyDescent="0.3">
      <c r="B76" s="47"/>
      <c r="H76" s="48"/>
      <c r="I76" s="47"/>
      <c r="J76" s="47"/>
      <c r="K76" s="50"/>
      <c r="L76" s="50"/>
      <c r="O76" s="50"/>
      <c r="P76" s="47"/>
      <c r="Q76" s="50"/>
      <c r="R76" s="50"/>
      <c r="S76" s="50"/>
      <c r="U76" s="50"/>
      <c r="V76" s="50"/>
      <c r="W76" s="50"/>
      <c r="X76" s="50"/>
      <c r="Y76" s="50"/>
      <c r="Z76" s="50"/>
      <c r="AA76" s="50"/>
      <c r="AB76" s="50"/>
    </row>
    <row r="77" spans="1:28" x14ac:dyDescent="0.3">
      <c r="B77" s="47"/>
      <c r="H77" s="48"/>
      <c r="I77" s="47"/>
      <c r="J77" s="47"/>
      <c r="K77" s="50"/>
      <c r="L77" s="47"/>
      <c r="O77" s="47"/>
      <c r="P77" s="47"/>
      <c r="U77" s="47"/>
      <c r="V77" s="47"/>
      <c r="W77" s="47"/>
      <c r="X77" s="47"/>
      <c r="Y77" s="47"/>
      <c r="Z77" s="47"/>
      <c r="AA77" s="47"/>
      <c r="AB77" s="47"/>
    </row>
    <row r="78" spans="1:28" x14ac:dyDescent="0.3">
      <c r="B78" s="47"/>
      <c r="H78" s="62" t="s">
        <v>21</v>
      </c>
      <c r="I78" s="47"/>
      <c r="J78" s="47"/>
      <c r="K78" s="50"/>
      <c r="L78" s="50"/>
      <c r="O78" s="50"/>
      <c r="Q78" s="50"/>
      <c r="R78" s="50"/>
      <c r="S78" s="50"/>
      <c r="U78" s="50"/>
      <c r="V78" s="50"/>
      <c r="W78" s="50"/>
      <c r="X78" s="50"/>
      <c r="Y78" s="50"/>
      <c r="Z78" s="50"/>
      <c r="AA78" s="50"/>
      <c r="AB78" s="50"/>
    </row>
    <row r="79" spans="1:28" x14ac:dyDescent="0.3">
      <c r="B79" s="47"/>
      <c r="H79" s="48"/>
      <c r="I79" s="47"/>
      <c r="J79" s="47"/>
      <c r="K79" s="50"/>
      <c r="L79" s="50"/>
      <c r="O79" s="50"/>
      <c r="Q79" s="50"/>
      <c r="R79" s="50"/>
      <c r="S79" s="50"/>
      <c r="U79" s="50"/>
      <c r="V79" s="50"/>
      <c r="W79" s="50"/>
      <c r="X79" s="50"/>
      <c r="Y79" s="50"/>
      <c r="Z79" s="50"/>
      <c r="AA79" s="50"/>
      <c r="AB79" s="50"/>
    </row>
    <row r="80" spans="1:28" x14ac:dyDescent="0.3">
      <c r="B80" s="47"/>
      <c r="H80" s="48"/>
      <c r="I80" s="47"/>
      <c r="J80" s="47"/>
      <c r="L80" s="50"/>
      <c r="O80" s="50"/>
      <c r="P80" s="50"/>
      <c r="U80" s="50"/>
      <c r="V80" s="50"/>
      <c r="W80" s="50"/>
      <c r="X80" s="50"/>
      <c r="Y80" s="50"/>
    </row>
    <row r="81" spans="2:28" x14ac:dyDescent="0.3">
      <c r="B81" s="47"/>
      <c r="H81" s="64" t="s">
        <v>22</v>
      </c>
      <c r="I81" s="47"/>
      <c r="J81" s="47"/>
      <c r="L81" s="50"/>
      <c r="O81" s="50"/>
      <c r="P81" s="50"/>
      <c r="Q81" s="50"/>
      <c r="R81" s="50"/>
      <c r="S81" s="50"/>
      <c r="U81" s="50"/>
      <c r="V81" s="50"/>
      <c r="W81" s="50"/>
      <c r="X81" s="50"/>
      <c r="Y81" s="50"/>
      <c r="Z81" s="50"/>
      <c r="AA81" s="50"/>
      <c r="AB81" s="50"/>
    </row>
    <row r="82" spans="2:28" x14ac:dyDescent="0.3">
      <c r="B82" s="47"/>
      <c r="H82" s="48"/>
      <c r="I82" s="47"/>
      <c r="J82" s="47"/>
      <c r="L82" s="50"/>
      <c r="O82" s="50"/>
      <c r="P82" s="50"/>
      <c r="Q82" s="50"/>
      <c r="R82" s="50"/>
      <c r="S82" s="50"/>
      <c r="U82" s="50"/>
      <c r="V82" s="50"/>
      <c r="W82" s="50"/>
      <c r="X82" s="50"/>
      <c r="Y82" s="50"/>
      <c r="Z82" s="50"/>
      <c r="AA82" s="50"/>
      <c r="AB82" s="50"/>
    </row>
    <row r="83" spans="2:28" x14ac:dyDescent="0.3">
      <c r="H83" s="48"/>
      <c r="I83" s="47"/>
      <c r="J83" s="47"/>
      <c r="O83" s="50"/>
      <c r="V83" s="50"/>
      <c r="W83" s="50"/>
      <c r="Y83" s="50"/>
    </row>
    <row r="84" spans="2:28" x14ac:dyDescent="0.3">
      <c r="L84" s="51">
        <f t="shared" ref="L84:S84" si="5">COUNTA(L4:L74)</f>
        <v>12</v>
      </c>
      <c r="M84" s="51">
        <f t="shared" si="5"/>
        <v>12</v>
      </c>
      <c r="N84" s="51">
        <f t="shared" si="5"/>
        <v>12</v>
      </c>
      <c r="O84" s="51">
        <f t="shared" si="5"/>
        <v>13</v>
      </c>
      <c r="P84" s="51">
        <f t="shared" si="5"/>
        <v>15</v>
      </c>
      <c r="Q84" s="51">
        <f t="shared" si="5"/>
        <v>12</v>
      </c>
      <c r="R84" s="51">
        <f t="shared" si="5"/>
        <v>12</v>
      </c>
      <c r="S84" s="51">
        <f t="shared" si="5"/>
        <v>12</v>
      </c>
      <c r="U84" s="51">
        <f t="shared" ref="U84:AB84" si="6">COUNTA(U4:U74)</f>
        <v>6</v>
      </c>
      <c r="V84" s="51">
        <f t="shared" si="6"/>
        <v>6</v>
      </c>
      <c r="W84" s="51">
        <f t="shared" si="6"/>
        <v>6</v>
      </c>
      <c r="X84" s="51">
        <f t="shared" si="6"/>
        <v>9</v>
      </c>
      <c r="Y84" s="51">
        <f t="shared" si="6"/>
        <v>11</v>
      </c>
      <c r="Z84" s="51">
        <f t="shared" si="6"/>
        <v>11</v>
      </c>
      <c r="AA84" s="51">
        <f t="shared" si="6"/>
        <v>6</v>
      </c>
      <c r="AB84" s="51">
        <f t="shared" si="6"/>
        <v>7</v>
      </c>
    </row>
  </sheetData>
  <sortState xmlns:xlrd2="http://schemas.microsoft.com/office/spreadsheetml/2017/richdata2" ref="A4:AB61">
    <sortCondition ref="B4:B61"/>
  </sortState>
  <phoneticPr fontId="0" type="noConversion"/>
  <conditionalFormatting sqref="E4:E51">
    <cfRule type="duplicateValues" dxfId="2" priority="3"/>
  </conditionalFormatting>
  <conditionalFormatting sqref="E48:E73">
    <cfRule type="duplicateValues" dxfId="1" priority="14"/>
  </conditionalFormatting>
  <conditionalFormatting sqref="E4:E73">
    <cfRule type="duplicateValues" dxfId="0" priority="15"/>
  </conditionalFormatting>
  <pageMargins left="0.75" right="0.75" top="1.1499999999999999" bottom="1.23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2011-05-06T09:16:50Z</cp:lastPrinted>
  <dcterms:created xsi:type="dcterms:W3CDTF">2007-05-16T16:50:18Z</dcterms:created>
  <dcterms:modified xsi:type="dcterms:W3CDTF">2021-06-15T09:48:34Z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